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2025" windowWidth="15300" windowHeight="6285" activeTab="0"/>
  </bookViews>
  <sheets>
    <sheet name="Лист1" sheetId="1" r:id="rId1"/>
    <sheet name="Лист2" sheetId="6" r:id="rId2"/>
    <sheet name="Лист3" sheetId="8" r:id="rId3"/>
    <sheet name="Лист4" sheetId="7" r:id="rId4"/>
  </sheets>
  <definedNames/>
  <calcPr calcId="145621" fullPrecision="0"/>
</workbook>
</file>

<file path=xl/comments4.xml><?xml version="1.0" encoding="utf-8"?>
<comments xmlns="http://schemas.openxmlformats.org/spreadsheetml/2006/main">
  <authors>
    <author>Пользователь</author>
  </authors>
  <commentList>
    <comment ref="G30" authorId="0">
      <text>
        <r>
          <rPr>
            <sz val="9"/>
            <rFont val="Tahoma"/>
            <family val="2"/>
          </rPr>
          <t xml:space="preserve">5т.р.*4 кв.
</t>
        </r>
      </text>
    </comment>
    <comment ref="C45" authorId="0">
      <text>
        <r>
          <rPr>
            <sz val="9"/>
            <rFont val="Tahoma"/>
            <family val="2"/>
          </rPr>
          <t xml:space="preserve">Косгу 353 с 2021г.
</t>
        </r>
      </text>
    </comment>
    <comment ref="E74" authorId="0">
      <text>
        <r>
          <rPr>
            <sz val="9"/>
            <rFont val="Tahoma"/>
            <family val="2"/>
          </rPr>
          <t xml:space="preserve">сентябрь
</t>
        </r>
      </text>
    </comment>
    <comment ref="E75" authorId="0">
      <text>
        <r>
          <rPr>
            <sz val="9"/>
            <rFont val="Tahoma"/>
            <family val="2"/>
          </rPr>
          <t xml:space="preserve">октябрь-май
</t>
        </r>
      </text>
    </comment>
    <comment ref="F212" authorId="0">
      <text>
        <r>
          <rPr>
            <sz val="9"/>
            <rFont val="Tahoma"/>
            <family val="2"/>
          </rPr>
          <t xml:space="preserve">льгота+проезд в отпуск
</t>
        </r>
      </text>
    </comment>
    <comment ref="F215" authorId="0">
      <text>
        <r>
          <rPr>
            <sz val="9"/>
            <rFont val="Tahoma"/>
            <family val="2"/>
          </rPr>
          <t xml:space="preserve">"-" ЗП ПД, "-" льгота
</t>
        </r>
      </text>
    </comment>
  </commentList>
</comments>
</file>

<file path=xl/sharedStrings.xml><?xml version="1.0" encoding="utf-8"?>
<sst xmlns="http://schemas.openxmlformats.org/spreadsheetml/2006/main" count="201" uniqueCount="175">
  <si>
    <t>суточные</t>
  </si>
  <si>
    <t xml:space="preserve">проезд в отпуск </t>
  </si>
  <si>
    <t>связь</t>
  </si>
  <si>
    <t>проезд в командир.</t>
  </si>
  <si>
    <t>отходы</t>
  </si>
  <si>
    <t>подписка</t>
  </si>
  <si>
    <t>День победы</t>
  </si>
  <si>
    <t>Канц.товары</t>
  </si>
  <si>
    <t>Хоз.товары</t>
  </si>
  <si>
    <t>Конв.без марок</t>
  </si>
  <si>
    <t>Картридж</t>
  </si>
  <si>
    <t>АРХИВЫ</t>
  </si>
  <si>
    <t>ВЫПЛАТЫ ПО ОБЯЗ.</t>
  </si>
  <si>
    <t>Оценка имущ.</t>
  </si>
  <si>
    <t>СОГЛАШЕНИЯ</t>
  </si>
  <si>
    <t>0102</t>
  </si>
  <si>
    <t>0104</t>
  </si>
  <si>
    <t>0113</t>
  </si>
  <si>
    <t>ВУС</t>
  </si>
  <si>
    <t>0203</t>
  </si>
  <si>
    <t>ГО и ЧС</t>
  </si>
  <si>
    <t>Страховка</t>
  </si>
  <si>
    <t>Нормат.запас.</t>
  </si>
  <si>
    <t>ПОЖАРН.БЕЗОП.</t>
  </si>
  <si>
    <t>Обслуж.пожарн.сигнал.</t>
  </si>
  <si>
    <t>Расчистка дорог к пирсам</t>
  </si>
  <si>
    <t>Обслуж.проруби</t>
  </si>
  <si>
    <t>БЕЗОПАСНОСТЬ НА ВОДЕ</t>
  </si>
  <si>
    <t>ТЕРРОРИЗМ И ЭКСТР.</t>
  </si>
  <si>
    <t>РЕМ. ЖИЛ.ФОНДА</t>
  </si>
  <si>
    <t>СОДЕРЖАНИЕ ДОРОГ</t>
  </si>
  <si>
    <t>0409</t>
  </si>
  <si>
    <t>УЛИЧНОЕ ОСВЕЩЕНИЕ</t>
  </si>
  <si>
    <t>ОЗЕЛЕНЕНИЕ</t>
  </si>
  <si>
    <t>ЗАХОРОНЕНИЯ</t>
  </si>
  <si>
    <t>Расч.дорог от снега</t>
  </si>
  <si>
    <t>ПРОЧИЕ ПО БЛАГ.</t>
  </si>
  <si>
    <t>Трансп.налог</t>
  </si>
  <si>
    <t>Мешки, перчатки</t>
  </si>
  <si>
    <t>ДЕТИ И МОЛОД.</t>
  </si>
  <si>
    <t>ФИЗКУЛЬТ. И СПОРТ</t>
  </si>
  <si>
    <t>КУЛЬТУРА</t>
  </si>
  <si>
    <t>Проведен.праздн.</t>
  </si>
  <si>
    <t>0503</t>
  </si>
  <si>
    <t>0707</t>
  </si>
  <si>
    <t>1105</t>
  </si>
  <si>
    <t>0801</t>
  </si>
  <si>
    <t>ВСЕГО</t>
  </si>
  <si>
    <t>0314</t>
  </si>
  <si>
    <t>АДМИНИСТР.КОМИСС.</t>
  </si>
  <si>
    <t>Расчистка дорог от снега</t>
  </si>
  <si>
    <t>Дорожн.знаки</t>
  </si>
  <si>
    <t>слес., сварщ.</t>
  </si>
  <si>
    <t>ДОП. К ПЕНСИИ</t>
  </si>
  <si>
    <t>Проведение меропр.</t>
  </si>
  <si>
    <t>Потребность</t>
  </si>
  <si>
    <t>Заложено в бюджет</t>
  </si>
  <si>
    <t>Ремонт дорог (ямочный и асф.)</t>
  </si>
  <si>
    <t>Пожарн.сигнализ.</t>
  </si>
  <si>
    <t>ВР</t>
  </si>
  <si>
    <t>РЕЗЕРВНЫЙ ФОНД</t>
  </si>
  <si>
    <t>водоснабжение, водоотведение</t>
  </si>
  <si>
    <t>Сбис</t>
  </si>
  <si>
    <t>Освещение дорог</t>
  </si>
  <si>
    <t>ПСО "Госзаказ"</t>
  </si>
  <si>
    <t>ВЫБОРЫ</t>
  </si>
  <si>
    <t>0107</t>
  </si>
  <si>
    <t>ИТОГО ВР 120</t>
  </si>
  <si>
    <t>ИТОГО ВР 240</t>
  </si>
  <si>
    <t>Семена. Удобрения</t>
  </si>
  <si>
    <t>ЛЬГОТЫ РАБОТН.КУЛЬТ., ПРОЕЗД В ОТПУСК</t>
  </si>
  <si>
    <t>Бумага для изготовл.агитац.мат-в</t>
  </si>
  <si>
    <t>Подсыпка тротуаров (тр-р+дог.)</t>
  </si>
  <si>
    <t>Расчистка тротуар.от снега</t>
  </si>
  <si>
    <t>304 0104 2500012040 244</t>
  </si>
  <si>
    <t>304 0104 2500012140 244</t>
  </si>
  <si>
    <t>304 0113 2500010900 244</t>
  </si>
  <si>
    <t>304 0113 2500010960 244</t>
  </si>
  <si>
    <t>304 0203 2500051180 244</t>
  </si>
  <si>
    <t>304 0314 2500072460 244</t>
  </si>
  <si>
    <t>304 0314 2500072430 244</t>
  </si>
  <si>
    <t>304 0314 2500072440 244</t>
  </si>
  <si>
    <t>304 0314 2500072450 244</t>
  </si>
  <si>
    <t>304 0409 2500076020 244</t>
  </si>
  <si>
    <t>304 0501 2500079800 244</t>
  </si>
  <si>
    <t>304 0503 2500076010 244</t>
  </si>
  <si>
    <t>304 0503 2500076030 244</t>
  </si>
  <si>
    <t>304 0503 2500076040 244</t>
  </si>
  <si>
    <t>304 0503 2500076050 244</t>
  </si>
  <si>
    <t>304 0707 2500074310 244</t>
  </si>
  <si>
    <t>304 1001 2500080700 244</t>
  </si>
  <si>
    <t>304 1105 2500075120 244</t>
  </si>
  <si>
    <t>опл.за кап.рем.</t>
  </si>
  <si>
    <t>установка (замена) счётчиков ХВС, ГВС</t>
  </si>
  <si>
    <t>304 0503 200F255550 244</t>
  </si>
  <si>
    <t>Вывоз мусора тракт.+размещ.ТБО</t>
  </si>
  <si>
    <t>304 0801 2500084400 112</t>
  </si>
  <si>
    <t>КГС</t>
  </si>
  <si>
    <t>Бензин</t>
  </si>
  <si>
    <t>Изготовл.аншлагов</t>
  </si>
  <si>
    <t>Приобретение фискального накопителя</t>
  </si>
  <si>
    <t>Перерегистрация фискального накопителя</t>
  </si>
  <si>
    <t>КГС (софинансирование освещ. лыжной трассы)</t>
  </si>
  <si>
    <t>НДФЛ</t>
  </si>
  <si>
    <t>тыс. руб.</t>
  </si>
  <si>
    <t xml:space="preserve">Налог на имущество </t>
  </si>
  <si>
    <t>Земельный налог</t>
  </si>
  <si>
    <t>Акцизы</t>
  </si>
  <si>
    <t>Арендная плата за землю</t>
  </si>
  <si>
    <t>Доходы от сдачи имущества в аренду</t>
  </si>
  <si>
    <t>Прочие поступления от использования имущества (соц.найм)</t>
  </si>
  <si>
    <t>Дотации на выравнивание</t>
  </si>
  <si>
    <t xml:space="preserve">Субвенции на осуществление первичного воинского учёта </t>
  </si>
  <si>
    <t>Субвенции на выполнение передаваемых полномочий (административные комиссии</t>
  </si>
  <si>
    <t>Страховые взносы</t>
  </si>
  <si>
    <r>
      <t>АДМИНИСТР-Я</t>
    </r>
    <r>
      <rPr>
        <sz val="12"/>
        <color theme="1"/>
        <rFont val="Times New Roman"/>
        <family val="1"/>
      </rPr>
      <t xml:space="preserve">        Зар.плата</t>
    </r>
  </si>
  <si>
    <r>
      <t>ГЛАВА</t>
    </r>
    <r>
      <rPr>
        <sz val="12"/>
        <color theme="1"/>
        <rFont val="Times New Roman"/>
        <family val="1"/>
      </rPr>
      <t xml:space="preserve">         Зар.плата</t>
    </r>
  </si>
  <si>
    <t>Заработная плата</t>
  </si>
  <si>
    <t>зарплата</t>
  </si>
  <si>
    <t>взносы</t>
  </si>
  <si>
    <t>статья</t>
  </si>
  <si>
    <t>Субвенции на мероприятия по формированию СГС</t>
  </si>
  <si>
    <t>теплоснабжение</t>
  </si>
  <si>
    <t>304 0104 2500012040 121</t>
  </si>
  <si>
    <t>304 0104 2500012040 129</t>
  </si>
  <si>
    <t>304 0104 2500012040 122</t>
  </si>
  <si>
    <t>почтовые отправления</t>
  </si>
  <si>
    <t>услуги связи, интернета</t>
  </si>
  <si>
    <t>вывоз ТКО</t>
  </si>
  <si>
    <t>водоснабжение</t>
  </si>
  <si>
    <t>использ-е  личн. трансп.</t>
  </si>
  <si>
    <t>заправка, ремонт катридж., ТО оргтехники</t>
  </si>
  <si>
    <t>услуги слесаря, сантехника</t>
  </si>
  <si>
    <t>обслуж-е сайта, регистр.домена.</t>
  </si>
  <si>
    <t>304 0104 2500012040 247</t>
  </si>
  <si>
    <t>Теплоснабжение, электроэнергия</t>
  </si>
  <si>
    <t>выдача разреш. на строительство</t>
  </si>
  <si>
    <t>КГС (субсидия: освещ. лыжной трассы)</t>
  </si>
  <si>
    <t>электроэнергия</t>
  </si>
  <si>
    <t>Обслуживание уличного освещения</t>
  </si>
  <si>
    <t>Насение разметки</t>
  </si>
  <si>
    <t>"Лежачий полицейский"</t>
  </si>
  <si>
    <t>Дорожные ограждения</t>
  </si>
  <si>
    <t xml:space="preserve">Кадастровые работы по формир-ю земельных участков </t>
  </si>
  <si>
    <t>304 0412 2500070030 244</t>
  </si>
  <si>
    <t>Ген.план изменен.</t>
  </si>
  <si>
    <t>0412</t>
  </si>
  <si>
    <t>0501</t>
  </si>
  <si>
    <t>Вывоз мусора трактор+размещ.ТБО</t>
  </si>
  <si>
    <t>304 0107 2500012010 244</t>
  </si>
  <si>
    <t>304 0113 2500010960 247</t>
  </si>
  <si>
    <t>Теплоснабжение (подвал)</t>
  </si>
  <si>
    <t xml:space="preserve">1-С,Сбис </t>
  </si>
  <si>
    <t>304 0801 2500024400 241</t>
  </si>
  <si>
    <t>304 0801 2500094670 244</t>
  </si>
  <si>
    <t>Софинансирование по программе "Укрепление МТО базы ДК"</t>
  </si>
  <si>
    <t>304 0801 2500043250 244</t>
  </si>
  <si>
    <t xml:space="preserve">Реализация программы "Развитие культуры" </t>
  </si>
  <si>
    <t>Уборка территории поселка</t>
  </si>
  <si>
    <t>Подажа земли</t>
  </si>
  <si>
    <t>Выборы главы, депутатов</t>
  </si>
  <si>
    <t>Сметы</t>
  </si>
  <si>
    <t>304 0409 2500076020 247</t>
  </si>
  <si>
    <t>304 0503 2500076050 852</t>
  </si>
  <si>
    <t>304 0801 2500024400 611</t>
  </si>
  <si>
    <t>ДОХОДЫ НА 2024 г.</t>
  </si>
  <si>
    <t>РАСЧЁТЫ К БЮДЖЕТУ ПЯОЗЕРСКОГО ГОРОДСКОГО ПОСЕЛЕНИЯ НА 2024 ГОД</t>
  </si>
  <si>
    <t>Огнетушители</t>
  </si>
  <si>
    <t>Работы по демонтажу и установке</t>
  </si>
  <si>
    <t>теплоснабжение (выморочное имущетво)</t>
  </si>
  <si>
    <t>304 0501 2500079800 247</t>
  </si>
  <si>
    <t>Паспортизация дорог</t>
  </si>
  <si>
    <t>Оформление документов</t>
  </si>
  <si>
    <t>уточнение на 08.12.23</t>
  </si>
  <si>
    <t>Изготовление пож. минполос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</si>
</sst>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,##0.00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FF0000"/>
      <name val="Times New Roman"/>
      <family val="1"/>
    </font>
    <font>
      <b/>
      <u val="single"/>
      <sz val="16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b/>
      <sz val="18"/>
      <color rgb="FFFF000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4"/>
      <color theme="1"/>
      <name val="Times New Roman"/>
      <family val="1"/>
    </font>
    <font>
      <b/>
      <sz val="16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8"/>
      <color rgb="FF0070C0"/>
      <name val="Times New Roman"/>
      <family val="1"/>
    </font>
    <font>
      <b/>
      <sz val="11"/>
      <color theme="1"/>
      <name val="Calibri"/>
      <family val="2"/>
      <scheme val="minor"/>
    </font>
    <font>
      <u val="single"/>
      <sz val="12"/>
      <name val="Times New Roman"/>
      <family val="1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5" fillId="0" borderId="3" xfId="0" applyFont="1" applyBorder="1" quotePrefix="1"/>
    <xf numFmtId="0" fontId="2" fillId="0" borderId="4" xfId="0" applyFont="1" applyBorder="1"/>
    <xf numFmtId="0" fontId="9" fillId="0" borderId="1" xfId="0" applyFont="1" applyBorder="1"/>
    <xf numFmtId="0" fontId="4" fillId="0" borderId="2" xfId="0" applyFont="1" applyBorder="1" applyAlignment="1">
      <alignment horizontal="center"/>
    </xf>
    <xf numFmtId="0" fontId="2" fillId="0" borderId="5" xfId="0" applyFont="1" applyBorder="1"/>
    <xf numFmtId="0" fontId="2" fillId="0" borderId="3" xfId="0" applyFont="1" applyBorder="1"/>
    <xf numFmtId="0" fontId="2" fillId="0" borderId="0" xfId="0" applyFont="1" applyBorder="1"/>
    <xf numFmtId="4" fontId="5" fillId="0" borderId="4" xfId="0" applyNumberFormat="1" applyFont="1" applyBorder="1" applyAlignment="1">
      <alignment horizontal="center"/>
    </xf>
    <xf numFmtId="0" fontId="4" fillId="0" borderId="3" xfId="0" applyFont="1" applyBorder="1" quotePrefix="1"/>
    <xf numFmtId="0" fontId="2" fillId="0" borderId="6" xfId="0" applyFont="1" applyBorder="1"/>
    <xf numFmtId="0" fontId="11" fillId="0" borderId="3" xfId="0" applyFont="1" applyBorder="1" quotePrefix="1"/>
    <xf numFmtId="0" fontId="9" fillId="0" borderId="4" xfId="0" applyFont="1" applyBorder="1"/>
    <xf numFmtId="0" fontId="2" fillId="0" borderId="7" xfId="0" applyFont="1" applyBorder="1"/>
    <xf numFmtId="0" fontId="4" fillId="0" borderId="4" xfId="0" applyFont="1" applyBorder="1" applyAlignment="1">
      <alignment horizontal="center"/>
    </xf>
    <xf numFmtId="0" fontId="8" fillId="0" borderId="3" xfId="0" applyFont="1" applyBorder="1"/>
    <xf numFmtId="0" fontId="3" fillId="0" borderId="8" xfId="0" applyFont="1" applyBorder="1"/>
    <xf numFmtId="0" fontId="2" fillId="0" borderId="8" xfId="0" applyFont="1" applyBorder="1"/>
    <xf numFmtId="0" fontId="4" fillId="0" borderId="9" xfId="0" applyFont="1" applyBorder="1"/>
    <xf numFmtId="0" fontId="2" fillId="0" borderId="8" xfId="0" applyFont="1" applyBorder="1" applyAlignment="1">
      <alignment wrapText="1"/>
    </xf>
    <xf numFmtId="0" fontId="2" fillId="0" borderId="9" xfId="0" applyFont="1" applyBorder="1"/>
    <xf numFmtId="0" fontId="3" fillId="0" borderId="10" xfId="0" applyFont="1" applyBorder="1"/>
    <xf numFmtId="0" fontId="2" fillId="0" borderId="11" xfId="0" applyFont="1" applyBorder="1"/>
    <xf numFmtId="4" fontId="2" fillId="0" borderId="0" xfId="0" applyNumberFormat="1" applyFont="1" applyBorder="1" applyAlignment="1">
      <alignment horizontal="center"/>
    </xf>
    <xf numFmtId="0" fontId="9" fillId="0" borderId="0" xfId="0" applyFont="1"/>
    <xf numFmtId="0" fontId="11" fillId="0" borderId="3" xfId="0" applyFont="1" applyBorder="1" applyAlignment="1" quotePrefix="1">
      <alignment horizontal="left"/>
    </xf>
    <xf numFmtId="0" fontId="9" fillId="0" borderId="8" xfId="0" applyFont="1" applyBorder="1"/>
    <xf numFmtId="0" fontId="5" fillId="0" borderId="12" xfId="0" applyFont="1" applyBorder="1" quotePrefix="1"/>
    <xf numFmtId="0" fontId="12" fillId="0" borderId="8" xfId="0" applyFont="1" applyBorder="1"/>
    <xf numFmtId="0" fontId="5" fillId="0" borderId="11" xfId="0" applyFont="1" applyBorder="1" quotePrefix="1"/>
    <xf numFmtId="0" fontId="2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vertical="top"/>
    </xf>
    <xf numFmtId="0" fontId="4" fillId="0" borderId="8" xfId="0" applyFont="1" applyBorder="1"/>
    <xf numFmtId="0" fontId="4" fillId="0" borderId="0" xfId="0" applyFont="1"/>
    <xf numFmtId="3" fontId="10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7" fillId="0" borderId="0" xfId="0" applyFont="1" applyBorder="1"/>
    <xf numFmtId="3" fontId="7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0" xfId="0" applyFont="1" quotePrefix="1"/>
    <xf numFmtId="0" fontId="2" fillId="0" borderId="0" xfId="0" applyFont="1" applyAlignment="1" quotePrefix="1">
      <alignment horizontal="center"/>
    </xf>
    <xf numFmtId="0" fontId="9" fillId="0" borderId="0" xfId="0" applyFont="1" quotePrefix="1"/>
    <xf numFmtId="4" fontId="7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9" fillId="0" borderId="0" xfId="0" applyFont="1" applyBorder="1"/>
    <xf numFmtId="3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4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wrapText="1"/>
    </xf>
    <xf numFmtId="4" fontId="9" fillId="0" borderId="1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9" fillId="0" borderId="0" xfId="0" applyFont="1" applyBorder="1" quotePrefix="1"/>
    <xf numFmtId="0" fontId="11" fillId="0" borderId="0" xfId="0" applyFont="1" applyBorder="1" quotePrefix="1"/>
    <xf numFmtId="164" fontId="11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 applyAlignment="1">
      <alignment wrapText="1"/>
    </xf>
    <xf numFmtId="164" fontId="15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wrapText="1"/>
    </xf>
    <xf numFmtId="4" fontId="17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4" fontId="9" fillId="0" borderId="0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 quotePrefix="1"/>
    <xf numFmtId="3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9" fillId="0" borderId="0" xfId="0" applyFont="1" applyBorder="1" applyAlignment="1" quotePrefix="1">
      <alignment horizontal="center" vertical="center"/>
    </xf>
    <xf numFmtId="0" fontId="15" fillId="0" borderId="0" xfId="0" applyFont="1" applyBorder="1"/>
    <xf numFmtId="0" fontId="20" fillId="0" borderId="0" xfId="0" applyFont="1" applyBorder="1" applyAlignment="1" quotePrefix="1">
      <alignment horizontal="center" vertical="center" textRotation="90"/>
    </xf>
    <xf numFmtId="0" fontId="18" fillId="0" borderId="0" xfId="0" applyFont="1" applyBorder="1" applyAlignment="1">
      <alignment horizontal="center" vertical="center" textRotation="90"/>
    </xf>
    <xf numFmtId="1" fontId="7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quotePrefix="1"/>
    <xf numFmtId="0" fontId="7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0" fontId="15" fillId="0" borderId="0" xfId="0" applyFont="1" applyBorder="1" quotePrefix="1"/>
    <xf numFmtId="0" fontId="7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/>
    <xf numFmtId="3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2" fontId="7" fillId="0" borderId="0" xfId="0" applyNumberFormat="1" applyFont="1" applyBorder="1"/>
    <xf numFmtId="0" fontId="17" fillId="0" borderId="0" xfId="0" applyFont="1" applyBorder="1" applyAlignment="1" quotePrefix="1">
      <alignment horizontal="left"/>
    </xf>
    <xf numFmtId="0" fontId="12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21" fillId="0" borderId="0" xfId="0" applyFont="1" applyBorder="1"/>
    <xf numFmtId="164" fontId="11" fillId="0" borderId="0" xfId="0" applyNumberFormat="1" applyFont="1" applyBorder="1"/>
    <xf numFmtId="4" fontId="7" fillId="0" borderId="0" xfId="0" applyNumberFormat="1" applyFont="1" applyBorder="1"/>
    <xf numFmtId="0" fontId="9" fillId="0" borderId="2" xfId="0" applyFont="1" applyBorder="1"/>
    <xf numFmtId="4" fontId="9" fillId="0" borderId="2" xfId="0" applyNumberFormat="1" applyFont="1" applyBorder="1" applyAlignment="1">
      <alignment horizontal="center" wrapText="1"/>
    </xf>
    <xf numFmtId="0" fontId="10" fillId="0" borderId="8" xfId="0" applyFont="1" applyBorder="1"/>
    <xf numFmtId="4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3" fontId="23" fillId="0" borderId="4" xfId="0" applyNumberFormat="1" applyFont="1" applyBorder="1" applyAlignment="1">
      <alignment horizontal="center"/>
    </xf>
    <xf numFmtId="3" fontId="24" fillId="0" borderId="4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0" fontId="2" fillId="0" borderId="10" xfId="0" applyFont="1" applyBorder="1"/>
    <xf numFmtId="0" fontId="4" fillId="0" borderId="7" xfId="0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3" fontId="9" fillId="3" borderId="1" xfId="0" applyNumberFormat="1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3" fontId="9" fillId="3" borderId="5" xfId="0" applyNumberFormat="1" applyFont="1" applyFill="1" applyBorder="1" applyAlignment="1">
      <alignment horizontal="center"/>
    </xf>
    <xf numFmtId="4" fontId="9" fillId="3" borderId="2" xfId="0" applyNumberFormat="1" applyFont="1" applyFill="1" applyBorder="1" applyAlignment="1">
      <alignment horizontal="center" vertical="top"/>
    </xf>
    <xf numFmtId="4" fontId="9" fillId="3" borderId="2" xfId="0" applyNumberFormat="1" applyFont="1" applyFill="1" applyBorder="1" applyAlignment="1">
      <alignment horizontal="center"/>
    </xf>
    <xf numFmtId="3" fontId="25" fillId="3" borderId="4" xfId="0" applyNumberFormat="1" applyFont="1" applyFill="1" applyBorder="1" applyAlignment="1">
      <alignment horizontal="center"/>
    </xf>
    <xf numFmtId="3" fontId="23" fillId="3" borderId="4" xfId="0" applyNumberFormat="1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3" fontId="25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3" fontId="25" fillId="3" borderId="7" xfId="0" applyNumberFormat="1" applyFont="1" applyFill="1" applyBorder="1" applyAlignment="1">
      <alignment horizontal="center"/>
    </xf>
    <xf numFmtId="3" fontId="25" fillId="0" borderId="7" xfId="0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3" fillId="0" borderId="4" xfId="0" applyNumberFormat="1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3" fontId="25" fillId="3" borderId="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/>
    </xf>
    <xf numFmtId="0" fontId="27" fillId="0" borderId="0" xfId="0" applyFont="1"/>
    <xf numFmtId="0" fontId="2" fillId="0" borderId="11" xfId="0" applyFont="1" applyBorder="1" applyAlignment="1">
      <alignment wrapText="1"/>
    </xf>
    <xf numFmtId="3" fontId="9" fillId="3" borderId="6" xfId="0" applyNumberFormat="1" applyFont="1" applyFill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4" fontId="2" fillId="0" borderId="14" xfId="0" applyNumberFormat="1" applyFont="1" applyBorder="1"/>
    <xf numFmtId="0" fontId="2" fillId="0" borderId="14" xfId="0" applyFont="1" applyBorder="1"/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/>
    </xf>
    <xf numFmtId="0" fontId="0" fillId="0" borderId="6" xfId="0" applyBorder="1" applyAlignment="1">
      <alignment/>
    </xf>
    <xf numFmtId="3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2"/>
  <sheetViews>
    <sheetView tabSelected="1" view="pageBreakPreview" zoomScaleSheetLayoutView="100" workbookViewId="0" topLeftCell="B10">
      <selection activeCell="D83" sqref="D83"/>
    </sheetView>
  </sheetViews>
  <sheetFormatPr defaultColWidth="8.8515625" defaultRowHeight="15"/>
  <cols>
    <col min="1" max="1" width="26.140625" style="1" hidden="1" customWidth="1"/>
    <col min="2" max="2" width="39.28125" style="1" customWidth="1"/>
    <col min="3" max="3" width="10.28125" style="1" customWidth="1"/>
    <col min="4" max="4" width="15.28125" style="2" customWidth="1"/>
    <col min="5" max="5" width="18.28125" style="2" customWidth="1"/>
    <col min="6" max="6" width="8.57421875" style="1" customWidth="1"/>
    <col min="7" max="16384" width="8.8515625" style="1" customWidth="1"/>
  </cols>
  <sheetData>
    <row r="1" spans="1:6" ht="15">
      <c r="A1" s="187"/>
      <c r="B1" s="55" t="s">
        <v>165</v>
      </c>
      <c r="C1" s="146"/>
      <c r="D1" s="146" t="s">
        <v>104</v>
      </c>
      <c r="E1" s="192" t="s">
        <v>173</v>
      </c>
      <c r="F1" s="193"/>
    </row>
    <row r="2" spans="2:4" ht="15">
      <c r="B2" s="205" t="s">
        <v>103</v>
      </c>
      <c r="C2" s="195"/>
      <c r="D2" s="147">
        <v>3474</v>
      </c>
    </row>
    <row r="3" spans="2:4" ht="15">
      <c r="B3" s="205" t="s">
        <v>105</v>
      </c>
      <c r="C3" s="195"/>
      <c r="D3" s="147">
        <v>308</v>
      </c>
    </row>
    <row r="4" spans="2:4" ht="15">
      <c r="B4" s="205" t="s">
        <v>106</v>
      </c>
      <c r="C4" s="195"/>
      <c r="D4" s="147">
        <v>1016</v>
      </c>
    </row>
    <row r="5" spans="2:4" ht="15">
      <c r="B5" s="205" t="s">
        <v>107</v>
      </c>
      <c r="C5" s="195"/>
      <c r="D5" s="147">
        <v>714.2</v>
      </c>
    </row>
    <row r="6" spans="2:4" ht="15">
      <c r="B6" s="205" t="s">
        <v>108</v>
      </c>
      <c r="C6" s="195"/>
      <c r="D6" s="147">
        <v>235.9</v>
      </c>
    </row>
    <row r="7" spans="2:4" ht="15">
      <c r="B7" s="185" t="s">
        <v>159</v>
      </c>
      <c r="C7" s="184"/>
      <c r="D7" s="148">
        <v>6.2</v>
      </c>
    </row>
    <row r="8" spans="2:4" ht="15">
      <c r="B8" s="205" t="s">
        <v>109</v>
      </c>
      <c r="C8" s="195"/>
      <c r="D8" s="147">
        <v>344.2</v>
      </c>
    </row>
    <row r="9" spans="2:4" ht="15">
      <c r="B9" s="206" t="s">
        <v>110</v>
      </c>
      <c r="C9" s="195"/>
      <c r="D9" s="148">
        <v>1200</v>
      </c>
    </row>
    <row r="10" spans="2:4" ht="15">
      <c r="B10" s="206" t="s">
        <v>111</v>
      </c>
      <c r="C10" s="195"/>
      <c r="D10" s="153">
        <v>4953.4</v>
      </c>
    </row>
    <row r="11" spans="1:4" ht="15">
      <c r="A11" s="14"/>
      <c r="B11" s="194" t="s">
        <v>157</v>
      </c>
      <c r="C11" s="195"/>
      <c r="D11" s="153">
        <v>487.7</v>
      </c>
    </row>
    <row r="12" spans="2:4" ht="28.9" customHeight="1">
      <c r="B12" s="206" t="s">
        <v>112</v>
      </c>
      <c r="C12" s="195"/>
      <c r="D12" s="148">
        <v>233.8</v>
      </c>
    </row>
    <row r="13" spans="2:4" ht="33.75" customHeight="1">
      <c r="B13" s="206" t="s">
        <v>113</v>
      </c>
      <c r="C13" s="195"/>
      <c r="D13" s="148">
        <v>2</v>
      </c>
    </row>
    <row r="14" spans="2:4" ht="31.9" customHeight="1">
      <c r="B14" s="206" t="s">
        <v>121</v>
      </c>
      <c r="C14" s="195"/>
      <c r="D14" s="153">
        <v>310.189</v>
      </c>
    </row>
    <row r="15" spans="2:4" ht="18.75">
      <c r="B15" s="84" t="s">
        <v>47</v>
      </c>
      <c r="C15" s="154"/>
      <c r="D15" s="154">
        <f>SUM(D2:D14)</f>
        <v>13285.589</v>
      </c>
    </row>
    <row r="16" ht="16.5" thickBot="1">
      <c r="C16" s="146"/>
    </row>
    <row r="17" spans="2:6" ht="16.5" thickBot="1">
      <c r="B17" s="196" t="s">
        <v>166</v>
      </c>
      <c r="C17" s="197"/>
      <c r="D17" s="197"/>
      <c r="E17" s="197"/>
      <c r="F17" s="197"/>
    </row>
    <row r="18" spans="2:6" ht="32.25" thickBot="1">
      <c r="B18" s="13"/>
      <c r="C18" s="9" t="s">
        <v>120</v>
      </c>
      <c r="D18" s="53" t="s">
        <v>55</v>
      </c>
      <c r="E18" s="52" t="s">
        <v>56</v>
      </c>
      <c r="F18" s="37" t="s">
        <v>59</v>
      </c>
    </row>
    <row r="19" spans="2:6" ht="15">
      <c r="B19" s="28" t="s">
        <v>116</v>
      </c>
      <c r="C19" s="20">
        <v>211</v>
      </c>
      <c r="D19" s="161">
        <v>753000</v>
      </c>
      <c r="E19" s="150"/>
      <c r="F19" s="198">
        <v>120</v>
      </c>
    </row>
    <row r="20" spans="2:6" ht="16.5" thickBot="1">
      <c r="B20" s="27" t="s">
        <v>114</v>
      </c>
      <c r="C20" s="7">
        <v>213</v>
      </c>
      <c r="D20" s="162">
        <v>227500</v>
      </c>
      <c r="E20" s="49"/>
      <c r="F20" s="199"/>
    </row>
    <row r="21" spans="2:6" ht="21" thickBot="1">
      <c r="B21" s="8" t="s">
        <v>15</v>
      </c>
      <c r="C21" s="9"/>
      <c r="D21" s="155">
        <f>D19+D20</f>
        <v>980500</v>
      </c>
      <c r="E21" s="155">
        <f>E19+E20</f>
        <v>0</v>
      </c>
      <c r="F21" s="9"/>
    </row>
    <row r="22" spans="1:6" ht="15">
      <c r="A22" s="81" t="s">
        <v>123</v>
      </c>
      <c r="B22" s="23" t="s">
        <v>115</v>
      </c>
      <c r="C22" s="6">
        <v>211</v>
      </c>
      <c r="D22" s="163">
        <v>2340000</v>
      </c>
      <c r="E22" s="46"/>
      <c r="F22" s="199">
        <v>120</v>
      </c>
    </row>
    <row r="23" spans="1:6" ht="15">
      <c r="A23" s="81" t="s">
        <v>124</v>
      </c>
      <c r="B23" s="24" t="s">
        <v>114</v>
      </c>
      <c r="C23" s="6">
        <v>213</v>
      </c>
      <c r="D23" s="163">
        <v>707000</v>
      </c>
      <c r="E23" s="46"/>
      <c r="F23" s="201"/>
    </row>
    <row r="24" spans="2:6" ht="15" hidden="1">
      <c r="B24" s="24" t="s">
        <v>0</v>
      </c>
      <c r="C24" s="6">
        <v>212</v>
      </c>
      <c r="D24" s="160"/>
      <c r="E24" s="45"/>
      <c r="F24" s="201"/>
    </row>
    <row r="25" spans="1:6" ht="15">
      <c r="A25" s="81" t="s">
        <v>125</v>
      </c>
      <c r="B25" s="24" t="s">
        <v>1</v>
      </c>
      <c r="C25" s="6">
        <v>214</v>
      </c>
      <c r="D25" s="163">
        <v>100000</v>
      </c>
      <c r="E25" s="45"/>
      <c r="F25" s="201"/>
    </row>
    <row r="26" spans="2:6" ht="15">
      <c r="B26" s="24" t="s">
        <v>130</v>
      </c>
      <c r="C26" s="6">
        <v>222</v>
      </c>
      <c r="D26" s="163">
        <v>12000</v>
      </c>
      <c r="E26" s="45"/>
      <c r="F26" s="201"/>
    </row>
    <row r="27" spans="2:6" ht="15">
      <c r="B27" s="24" t="s">
        <v>3</v>
      </c>
      <c r="C27" s="6">
        <v>226</v>
      </c>
      <c r="D27" s="163">
        <v>12000</v>
      </c>
      <c r="E27" s="45"/>
      <c r="F27" s="201"/>
    </row>
    <row r="28" spans="2:6" ht="15">
      <c r="B28" s="54" t="s">
        <v>67</v>
      </c>
      <c r="C28" s="6"/>
      <c r="D28" s="40">
        <f>SUM(D22:D27)</f>
        <v>3171000</v>
      </c>
      <c r="E28" s="40">
        <f>SUM(E22:E27)</f>
        <v>0</v>
      </c>
      <c r="F28" s="202"/>
    </row>
    <row r="29" spans="1:6" ht="15.6" customHeight="1">
      <c r="A29" s="81" t="s">
        <v>74</v>
      </c>
      <c r="B29" s="24" t="s">
        <v>127</v>
      </c>
      <c r="C29" s="6">
        <v>221</v>
      </c>
      <c r="D29" s="163">
        <v>45000</v>
      </c>
      <c r="E29" s="45"/>
      <c r="F29" s="199">
        <v>240</v>
      </c>
    </row>
    <row r="30" spans="1:6" ht="15">
      <c r="A30" s="82"/>
      <c r="B30" s="24" t="s">
        <v>126</v>
      </c>
      <c r="C30" s="6">
        <v>221</v>
      </c>
      <c r="D30" s="163">
        <v>15000</v>
      </c>
      <c r="E30" s="45"/>
      <c r="F30" s="201"/>
    </row>
    <row r="31" spans="1:6" s="31" customFormat="1" ht="15">
      <c r="A31" s="83"/>
      <c r="B31" s="24" t="s">
        <v>129</v>
      </c>
      <c r="C31" s="10">
        <v>223</v>
      </c>
      <c r="D31" s="165">
        <v>1700</v>
      </c>
      <c r="E31" s="46"/>
      <c r="F31" s="201"/>
    </row>
    <row r="32" spans="1:6" ht="15">
      <c r="A32" s="82"/>
      <c r="B32" s="24" t="s">
        <v>128</v>
      </c>
      <c r="C32" s="6">
        <v>223</v>
      </c>
      <c r="D32" s="165">
        <v>6000</v>
      </c>
      <c r="E32" s="45"/>
      <c r="F32" s="201"/>
    </row>
    <row r="33" spans="1:6" ht="28.9" customHeight="1">
      <c r="A33" s="82"/>
      <c r="B33" s="26" t="s">
        <v>131</v>
      </c>
      <c r="C33" s="6">
        <v>225</v>
      </c>
      <c r="D33" s="163">
        <v>8000</v>
      </c>
      <c r="E33" s="45"/>
      <c r="F33" s="201"/>
    </row>
    <row r="34" spans="1:6" ht="15">
      <c r="A34" s="82"/>
      <c r="B34" s="24" t="s">
        <v>132</v>
      </c>
      <c r="C34" s="6">
        <v>225</v>
      </c>
      <c r="D34" s="163">
        <v>1000</v>
      </c>
      <c r="E34" s="45"/>
      <c r="F34" s="201"/>
    </row>
    <row r="35" spans="1:6" ht="15">
      <c r="A35" s="82"/>
      <c r="B35" s="24" t="s">
        <v>133</v>
      </c>
      <c r="C35" s="6">
        <v>226</v>
      </c>
      <c r="D35" s="165">
        <v>10000</v>
      </c>
      <c r="E35" s="50"/>
      <c r="F35" s="201"/>
    </row>
    <row r="36" spans="1:6" s="31" customFormat="1" ht="15">
      <c r="A36" s="83"/>
      <c r="B36" s="33" t="s">
        <v>64</v>
      </c>
      <c r="C36" s="71">
        <v>226</v>
      </c>
      <c r="D36" s="165">
        <v>22500</v>
      </c>
      <c r="E36" s="59"/>
      <c r="F36" s="201"/>
    </row>
    <row r="37" spans="1:6" ht="15">
      <c r="A37" s="82"/>
      <c r="B37" s="24" t="s">
        <v>152</v>
      </c>
      <c r="C37" s="6">
        <v>226</v>
      </c>
      <c r="D37" s="163">
        <f>6000+47000</f>
        <v>53000</v>
      </c>
      <c r="E37" s="45"/>
      <c r="F37" s="201"/>
    </row>
    <row r="38" spans="1:6" ht="15">
      <c r="A38" s="82"/>
      <c r="B38" s="24" t="s">
        <v>6</v>
      </c>
      <c r="C38" s="6">
        <v>349</v>
      </c>
      <c r="D38" s="163">
        <v>10000</v>
      </c>
      <c r="E38" s="45"/>
      <c r="F38" s="201"/>
    </row>
    <row r="39" spans="1:6" ht="15">
      <c r="A39" s="82"/>
      <c r="B39" s="24" t="s">
        <v>7</v>
      </c>
      <c r="C39" s="6">
        <v>346</v>
      </c>
      <c r="D39" s="163">
        <v>10000</v>
      </c>
      <c r="E39" s="45"/>
      <c r="F39" s="201"/>
    </row>
    <row r="40" spans="1:6" ht="15">
      <c r="A40" s="82"/>
      <c r="B40" s="24" t="s">
        <v>8</v>
      </c>
      <c r="C40" s="6">
        <v>346</v>
      </c>
      <c r="D40" s="163">
        <v>1800</v>
      </c>
      <c r="E40" s="45"/>
      <c r="F40" s="201"/>
    </row>
    <row r="41" spans="1:6" ht="15">
      <c r="A41" s="82"/>
      <c r="B41" s="24" t="s">
        <v>9</v>
      </c>
      <c r="C41" s="6">
        <v>346</v>
      </c>
      <c r="D41" s="163">
        <v>2000</v>
      </c>
      <c r="E41" s="45"/>
      <c r="F41" s="201"/>
    </row>
    <row r="42" spans="1:6" ht="15">
      <c r="A42" s="82"/>
      <c r="B42" s="24" t="s">
        <v>10</v>
      </c>
      <c r="C42" s="6">
        <v>346</v>
      </c>
      <c r="D42" s="163">
        <v>3000</v>
      </c>
      <c r="E42" s="45"/>
      <c r="F42" s="201"/>
    </row>
    <row r="43" spans="1:6" s="31" customFormat="1" ht="15.6" customHeight="1">
      <c r="A43" s="83"/>
      <c r="B43" s="33" t="s">
        <v>98</v>
      </c>
      <c r="C43" s="10">
        <v>343</v>
      </c>
      <c r="D43" s="163">
        <v>16000</v>
      </c>
      <c r="E43" s="46"/>
      <c r="F43" s="201"/>
    </row>
    <row r="44" spans="1:6" s="31" customFormat="1" ht="15">
      <c r="A44" s="81" t="s">
        <v>134</v>
      </c>
      <c r="B44" s="24" t="s">
        <v>135</v>
      </c>
      <c r="C44" s="10">
        <v>247</v>
      </c>
      <c r="D44" s="165">
        <f>125000+20000</f>
        <v>145000</v>
      </c>
      <c r="E44" s="46"/>
      <c r="F44" s="10"/>
    </row>
    <row r="45" spans="2:6" ht="15">
      <c r="B45" s="54" t="s">
        <v>68</v>
      </c>
      <c r="C45" s="6"/>
      <c r="D45" s="40">
        <f>SUM(D29:D44)</f>
        <v>350000</v>
      </c>
      <c r="E45" s="40">
        <f>SUM(E29:E44)</f>
        <v>0</v>
      </c>
      <c r="F45" s="6"/>
    </row>
    <row r="46" spans="1:6" ht="16.15" customHeight="1" thickBot="1">
      <c r="A46" s="64" t="s">
        <v>75</v>
      </c>
      <c r="B46" s="25" t="s">
        <v>49</v>
      </c>
      <c r="C46" s="7">
        <v>340</v>
      </c>
      <c r="D46" s="43">
        <v>2000</v>
      </c>
      <c r="E46" s="43"/>
      <c r="F46" s="11">
        <v>240</v>
      </c>
    </row>
    <row r="47" spans="2:6" ht="21" thickBot="1">
      <c r="B47" s="8" t="s">
        <v>16</v>
      </c>
      <c r="C47" s="9"/>
      <c r="D47" s="171">
        <f>D45+D28+D46</f>
        <v>3523000</v>
      </c>
      <c r="E47" s="155">
        <f>E45+E28</f>
        <v>0</v>
      </c>
      <c r="F47" s="155">
        <f>F45+F28</f>
        <v>0</v>
      </c>
    </row>
    <row r="48" spans="2:6" ht="15.6" customHeight="1">
      <c r="B48" s="28" t="s">
        <v>65</v>
      </c>
      <c r="C48" s="20"/>
      <c r="D48" s="47"/>
      <c r="E48" s="47"/>
      <c r="F48" s="20"/>
    </row>
    <row r="49" spans="1:6" ht="15.6" customHeight="1" thickBot="1">
      <c r="A49" s="64" t="s">
        <v>149</v>
      </c>
      <c r="B49" s="24" t="s">
        <v>160</v>
      </c>
      <c r="C49" s="6">
        <v>290</v>
      </c>
      <c r="D49" s="163">
        <v>277000</v>
      </c>
      <c r="E49" s="45"/>
      <c r="F49" s="4">
        <v>240</v>
      </c>
    </row>
    <row r="50" spans="2:6" ht="21" customHeight="1" thickBot="1">
      <c r="B50" s="8" t="s">
        <v>66</v>
      </c>
      <c r="C50" s="9"/>
      <c r="D50" s="155">
        <f>D49</f>
        <v>277000</v>
      </c>
      <c r="E50" s="156">
        <f>E49</f>
        <v>0</v>
      </c>
      <c r="F50" s="9"/>
    </row>
    <row r="51" spans="1:6" ht="15">
      <c r="A51" s="63" t="s">
        <v>76</v>
      </c>
      <c r="B51" s="23" t="s">
        <v>11</v>
      </c>
      <c r="C51" s="6"/>
      <c r="D51" s="45"/>
      <c r="E51" s="45"/>
      <c r="F51" s="203">
        <v>240</v>
      </c>
    </row>
    <row r="52" spans="2:6" ht="16.5" thickBot="1">
      <c r="B52" s="24" t="s">
        <v>7</v>
      </c>
      <c r="C52" s="6">
        <v>340</v>
      </c>
      <c r="D52" s="45">
        <v>1000</v>
      </c>
      <c r="E52" s="45"/>
      <c r="F52" s="204"/>
    </row>
    <row r="53" spans="2:6" ht="16.5" thickBot="1">
      <c r="B53" s="13"/>
      <c r="C53" s="9"/>
      <c r="D53" s="38">
        <f>D52</f>
        <v>1000</v>
      </c>
      <c r="E53" s="38">
        <f>E52</f>
        <v>0</v>
      </c>
      <c r="F53" s="9"/>
    </row>
    <row r="54" spans="1:6" ht="15">
      <c r="A54" s="63" t="s">
        <v>77</v>
      </c>
      <c r="B54" s="23" t="s">
        <v>12</v>
      </c>
      <c r="C54" s="6"/>
      <c r="D54" s="45"/>
      <c r="E54" s="45"/>
      <c r="F54" s="6"/>
    </row>
    <row r="55" spans="2:6" ht="15">
      <c r="B55" s="24" t="s">
        <v>13</v>
      </c>
      <c r="C55" s="6">
        <v>226</v>
      </c>
      <c r="D55" s="163">
        <v>30000</v>
      </c>
      <c r="E55" s="45"/>
      <c r="F55" s="200"/>
    </row>
    <row r="56" spans="2:6" ht="31.5">
      <c r="B56" s="26" t="s">
        <v>143</v>
      </c>
      <c r="C56" s="6">
        <v>226</v>
      </c>
      <c r="D56" s="163">
        <v>50000</v>
      </c>
      <c r="E56" s="45"/>
      <c r="F56" s="200"/>
    </row>
    <row r="57" spans="1:6" ht="16.5" thickBot="1">
      <c r="A57" s="63" t="s">
        <v>150</v>
      </c>
      <c r="B57" s="164" t="s">
        <v>151</v>
      </c>
      <c r="C57" s="6">
        <v>223</v>
      </c>
      <c r="D57" s="163">
        <v>19000</v>
      </c>
      <c r="E57" s="45"/>
      <c r="F57" s="200"/>
    </row>
    <row r="58" spans="2:6" ht="16.5" thickBot="1">
      <c r="B58" s="13"/>
      <c r="C58" s="9"/>
      <c r="D58" s="38">
        <f>SUM(D55:D57)</f>
        <v>99000</v>
      </c>
      <c r="E58" s="38">
        <f>SUM(E55:E57)</f>
        <v>0</v>
      </c>
      <c r="F58" s="9"/>
    </row>
    <row r="59" spans="1:6" ht="15">
      <c r="A59" s="63"/>
      <c r="B59" s="23" t="s">
        <v>14</v>
      </c>
      <c r="C59" s="6"/>
      <c r="D59" s="45"/>
      <c r="E59" s="45"/>
      <c r="F59" s="6"/>
    </row>
    <row r="60" spans="2:6" ht="15">
      <c r="B60" s="24" t="s">
        <v>136</v>
      </c>
      <c r="C60" s="6">
        <v>251</v>
      </c>
      <c r="D60" s="165">
        <v>5000</v>
      </c>
      <c r="E60" s="46"/>
      <c r="F60" s="200"/>
    </row>
    <row r="61" spans="2:6" ht="15">
      <c r="B61" s="24" t="s">
        <v>61</v>
      </c>
      <c r="C61" s="6">
        <v>251</v>
      </c>
      <c r="D61" s="165">
        <v>300000</v>
      </c>
      <c r="E61" s="50"/>
      <c r="F61" s="200"/>
    </row>
    <row r="62" spans="2:6" ht="16.5" thickBot="1">
      <c r="B62" s="27" t="s">
        <v>20</v>
      </c>
      <c r="C62" s="7">
        <v>251</v>
      </c>
      <c r="D62" s="166">
        <v>1000</v>
      </c>
      <c r="E62" s="49"/>
      <c r="F62" s="151"/>
    </row>
    <row r="63" spans="2:6" ht="16.5" thickBot="1">
      <c r="B63" s="13"/>
      <c r="C63" s="9"/>
      <c r="D63" s="38">
        <f>SUM(D60:D62)</f>
        <v>306000</v>
      </c>
      <c r="E63" s="38">
        <f>SUM(E60:E62)</f>
        <v>0</v>
      </c>
      <c r="F63" s="9"/>
    </row>
    <row r="64" spans="2:6" ht="21" thickBot="1">
      <c r="B64" s="8" t="s">
        <v>17</v>
      </c>
      <c r="C64" s="9"/>
      <c r="D64" s="155">
        <f>D53+D58+D63</f>
        <v>406000</v>
      </c>
      <c r="E64" s="155">
        <f aca="true" t="shared" si="0" ref="E64">E53+E58+E63</f>
        <v>0</v>
      </c>
      <c r="F64" s="155"/>
    </row>
    <row r="65" spans="1:6" ht="15">
      <c r="A65" s="63" t="s">
        <v>78</v>
      </c>
      <c r="B65" s="23" t="s">
        <v>18</v>
      </c>
      <c r="C65" s="6"/>
      <c r="D65" s="45"/>
      <c r="E65" s="45"/>
      <c r="F65" s="6"/>
    </row>
    <row r="66" spans="2:6" ht="15">
      <c r="B66" s="24" t="s">
        <v>117</v>
      </c>
      <c r="C66" s="6">
        <v>211</v>
      </c>
      <c r="D66" s="163">
        <v>179600</v>
      </c>
      <c r="E66" s="45"/>
      <c r="F66" s="199">
        <v>120</v>
      </c>
    </row>
    <row r="67" spans="2:6" ht="15">
      <c r="B67" s="24" t="s">
        <v>114</v>
      </c>
      <c r="C67" s="6">
        <v>213</v>
      </c>
      <c r="D67" s="163">
        <v>54200</v>
      </c>
      <c r="E67" s="45"/>
      <c r="F67" s="201"/>
    </row>
    <row r="68" spans="2:6" ht="15">
      <c r="B68" s="54" t="s">
        <v>67</v>
      </c>
      <c r="C68" s="6"/>
      <c r="D68" s="40">
        <f>SUM(D66:D67)</f>
        <v>233800</v>
      </c>
      <c r="E68" s="40">
        <f>SUM(E66:E67)</f>
        <v>0</v>
      </c>
      <c r="F68" s="202"/>
    </row>
    <row r="69" spans="2:6" ht="15">
      <c r="B69" s="24" t="s">
        <v>122</v>
      </c>
      <c r="C69" s="6">
        <v>247</v>
      </c>
      <c r="D69" s="163">
        <v>0</v>
      </c>
      <c r="E69" s="45"/>
      <c r="F69" s="199">
        <v>240</v>
      </c>
    </row>
    <row r="70" spans="2:6" ht="15">
      <c r="B70" s="24"/>
      <c r="C70" s="6"/>
      <c r="D70" s="45"/>
      <c r="E70" s="45"/>
      <c r="F70" s="201"/>
    </row>
    <row r="71" spans="2:6" ht="16.5" thickBot="1">
      <c r="B71" s="54" t="s">
        <v>68</v>
      </c>
      <c r="C71" s="6"/>
      <c r="D71" s="40">
        <f>SUM(D69:D70)</f>
        <v>0</v>
      </c>
      <c r="E71" s="40">
        <f>SUM(E69:E70)</f>
        <v>0</v>
      </c>
      <c r="F71" s="202"/>
    </row>
    <row r="72" spans="2:6" ht="21" thickBot="1">
      <c r="B72" s="8" t="s">
        <v>19</v>
      </c>
      <c r="C72" s="9"/>
      <c r="D72" s="155">
        <f>D68+D71</f>
        <v>233800</v>
      </c>
      <c r="E72" s="155">
        <f>E68+E71</f>
        <v>0</v>
      </c>
      <c r="F72" s="155"/>
    </row>
    <row r="73" spans="1:6" ht="15">
      <c r="A73" s="63" t="s">
        <v>79</v>
      </c>
      <c r="B73" s="23" t="s">
        <v>20</v>
      </c>
      <c r="C73" s="6"/>
      <c r="D73" s="45"/>
      <c r="E73" s="45"/>
      <c r="F73" s="207">
        <v>240</v>
      </c>
    </row>
    <row r="74" spans="2:6" ht="15">
      <c r="B74" s="24" t="s">
        <v>21</v>
      </c>
      <c r="C74" s="10">
        <v>227</v>
      </c>
      <c r="D74" s="163">
        <v>14000</v>
      </c>
      <c r="E74" s="45"/>
      <c r="F74" s="208"/>
    </row>
    <row r="75" spans="2:6" ht="16.5" thickBot="1">
      <c r="B75" s="24" t="s">
        <v>22</v>
      </c>
      <c r="C75" s="6">
        <v>340</v>
      </c>
      <c r="D75" s="163">
        <v>1000</v>
      </c>
      <c r="E75" s="45"/>
      <c r="F75" s="204"/>
    </row>
    <row r="76" spans="2:6" ht="16.5" thickBot="1">
      <c r="B76" s="16"/>
      <c r="C76" s="9"/>
      <c r="D76" s="38">
        <f>SUM(D74:D75)</f>
        <v>15000</v>
      </c>
      <c r="E76" s="38">
        <f aca="true" t="shared" si="1" ref="E76">SUM(E74:E75)</f>
        <v>0</v>
      </c>
      <c r="F76" s="38"/>
    </row>
    <row r="77" spans="1:6" ht="15">
      <c r="A77" s="63" t="s">
        <v>80</v>
      </c>
      <c r="B77" s="28" t="s">
        <v>23</v>
      </c>
      <c r="C77" s="20"/>
      <c r="D77" s="47"/>
      <c r="E77" s="47"/>
      <c r="F77" s="20"/>
    </row>
    <row r="78" spans="2:6" ht="15">
      <c r="B78" s="24" t="s">
        <v>24</v>
      </c>
      <c r="C78" s="6">
        <v>225</v>
      </c>
      <c r="D78" s="163">
        <v>24000</v>
      </c>
      <c r="E78" s="45"/>
      <c r="F78" s="199">
        <v>240</v>
      </c>
    </row>
    <row r="79" spans="2:6" ht="15">
      <c r="B79" s="24" t="s">
        <v>25</v>
      </c>
      <c r="C79" s="6">
        <v>225</v>
      </c>
      <c r="D79" s="163">
        <v>4000</v>
      </c>
      <c r="E79" s="45"/>
      <c r="F79" s="201"/>
    </row>
    <row r="80" spans="2:6" ht="15">
      <c r="B80" s="24" t="s">
        <v>174</v>
      </c>
      <c r="C80" s="6">
        <v>225</v>
      </c>
      <c r="D80" s="163">
        <v>100000</v>
      </c>
      <c r="E80" s="45"/>
      <c r="F80" s="201"/>
    </row>
    <row r="81" spans="2:6" s="31" customFormat="1" ht="15">
      <c r="B81" s="24" t="s">
        <v>26</v>
      </c>
      <c r="C81" s="10">
        <v>226</v>
      </c>
      <c r="D81" s="165">
        <v>17800</v>
      </c>
      <c r="E81" s="46"/>
      <c r="F81" s="201"/>
    </row>
    <row r="82" spans="2:6" ht="16.5" thickBot="1">
      <c r="B82" s="24" t="s">
        <v>167</v>
      </c>
      <c r="C82" s="6">
        <v>340</v>
      </c>
      <c r="D82" s="163">
        <v>3200</v>
      </c>
      <c r="E82" s="45"/>
      <c r="F82" s="201"/>
    </row>
    <row r="83" spans="2:6" ht="16.5" thickBot="1">
      <c r="B83" s="13"/>
      <c r="C83" s="9"/>
      <c r="D83" s="38">
        <f>SUM(D78:D82)</f>
        <v>149000</v>
      </c>
      <c r="E83" s="38">
        <f>SUM(E78:E82)</f>
        <v>0</v>
      </c>
      <c r="F83" s="38"/>
    </row>
    <row r="84" spans="1:6" ht="15">
      <c r="A84" s="63" t="s">
        <v>81</v>
      </c>
      <c r="B84" s="28" t="s">
        <v>27</v>
      </c>
      <c r="C84" s="20"/>
      <c r="D84" s="47"/>
      <c r="E84" s="47"/>
      <c r="F84" s="20"/>
    </row>
    <row r="85" spans="2:6" ht="16.5" thickBot="1">
      <c r="B85" s="24" t="s">
        <v>99</v>
      </c>
      <c r="C85" s="6">
        <v>226</v>
      </c>
      <c r="D85" s="163">
        <v>1000</v>
      </c>
      <c r="E85" s="45"/>
      <c r="F85" s="4">
        <v>240</v>
      </c>
    </row>
    <row r="86" spans="2:6" ht="16.5" thickBot="1">
      <c r="B86" s="13"/>
      <c r="C86" s="9"/>
      <c r="D86" s="38">
        <f>D85</f>
        <v>1000</v>
      </c>
      <c r="E86" s="38">
        <f>E85</f>
        <v>0</v>
      </c>
      <c r="F86" s="9"/>
    </row>
    <row r="87" spans="1:6" ht="15">
      <c r="A87" s="63" t="s">
        <v>82</v>
      </c>
      <c r="B87" s="23" t="s">
        <v>28</v>
      </c>
      <c r="C87" s="6"/>
      <c r="D87" s="45"/>
      <c r="E87" s="45"/>
      <c r="F87" s="6"/>
    </row>
    <row r="88" spans="2:6" ht="16.5" thickBot="1">
      <c r="B88" s="24" t="s">
        <v>71</v>
      </c>
      <c r="C88" s="6">
        <v>340</v>
      </c>
      <c r="D88" s="163">
        <v>1000</v>
      </c>
      <c r="E88" s="45"/>
      <c r="F88" s="4">
        <v>240</v>
      </c>
    </row>
    <row r="89" spans="2:6" ht="16.5" thickBot="1">
      <c r="B89" s="13"/>
      <c r="C89" s="9"/>
      <c r="D89" s="38">
        <f>D88</f>
        <v>1000</v>
      </c>
      <c r="E89" s="38">
        <f>E88</f>
        <v>0</v>
      </c>
      <c r="F89" s="9"/>
    </row>
    <row r="90" spans="2:6" ht="21" thickBot="1">
      <c r="B90" s="8" t="s">
        <v>48</v>
      </c>
      <c r="C90" s="9"/>
      <c r="D90" s="155">
        <f>D76+D83+D89+D86</f>
        <v>166000</v>
      </c>
      <c r="E90" s="155">
        <f>E76+E83+E89</f>
        <v>0</v>
      </c>
      <c r="F90" s="15"/>
    </row>
    <row r="91" spans="1:6" ht="15">
      <c r="A91" s="65" t="s">
        <v>83</v>
      </c>
      <c r="B91" s="23" t="s">
        <v>30</v>
      </c>
      <c r="C91" s="6"/>
      <c r="D91" s="45"/>
      <c r="E91" s="45"/>
      <c r="F91" s="6"/>
    </row>
    <row r="92" spans="1:6" ht="15">
      <c r="A92" s="65" t="s">
        <v>162</v>
      </c>
      <c r="B92" s="24" t="s">
        <v>63</v>
      </c>
      <c r="C92" s="6">
        <v>247</v>
      </c>
      <c r="D92" s="163">
        <v>250000</v>
      </c>
      <c r="E92" s="56"/>
      <c r="F92" s="199">
        <v>240</v>
      </c>
    </row>
    <row r="93" spans="2:6" ht="15">
      <c r="B93" s="24" t="s">
        <v>50</v>
      </c>
      <c r="C93" s="6">
        <v>225</v>
      </c>
      <c r="D93" s="163">
        <v>450000</v>
      </c>
      <c r="E93" s="46"/>
      <c r="F93" s="201"/>
    </row>
    <row r="94" spans="2:6" ht="15">
      <c r="B94" s="24" t="s">
        <v>140</v>
      </c>
      <c r="C94" s="6">
        <v>225</v>
      </c>
      <c r="D94" s="163">
        <v>40000</v>
      </c>
      <c r="E94" s="45"/>
      <c r="F94" s="201"/>
    </row>
    <row r="95" spans="2:6" ht="15">
      <c r="B95" s="26" t="s">
        <v>168</v>
      </c>
      <c r="C95" s="6">
        <v>225</v>
      </c>
      <c r="D95" s="163">
        <f>10000</f>
        <v>10000</v>
      </c>
      <c r="E95" s="46"/>
      <c r="F95" s="201"/>
    </row>
    <row r="96" spans="2:6" ht="15">
      <c r="B96" s="24" t="s">
        <v>57</v>
      </c>
      <c r="C96" s="6">
        <v>225</v>
      </c>
      <c r="D96" s="163">
        <v>300000</v>
      </c>
      <c r="E96" s="45"/>
      <c r="F96" s="208"/>
    </row>
    <row r="97" spans="2:6" ht="15">
      <c r="B97" s="24" t="s">
        <v>171</v>
      </c>
      <c r="C97" s="6">
        <v>226</v>
      </c>
      <c r="D97" s="163">
        <v>63600</v>
      </c>
      <c r="E97" s="45"/>
      <c r="F97" s="208"/>
    </row>
    <row r="98" spans="2:6" ht="15">
      <c r="B98" s="26" t="s">
        <v>142</v>
      </c>
      <c r="C98" s="6">
        <v>340</v>
      </c>
      <c r="D98" s="163">
        <v>0</v>
      </c>
      <c r="E98" s="45"/>
      <c r="F98" s="208"/>
    </row>
    <row r="99" spans="2:6" ht="15">
      <c r="B99" s="24" t="s">
        <v>51</v>
      </c>
      <c r="C99" s="6">
        <v>340</v>
      </c>
      <c r="D99" s="163">
        <v>40000</v>
      </c>
      <c r="E99" s="45"/>
      <c r="F99" s="208"/>
    </row>
    <row r="100" spans="2:6" ht="16.5" thickBot="1">
      <c r="B100" s="24" t="s">
        <v>141</v>
      </c>
      <c r="C100" s="6">
        <v>340</v>
      </c>
      <c r="D100" s="163">
        <v>50000</v>
      </c>
      <c r="E100" s="45"/>
      <c r="F100" s="208"/>
    </row>
    <row r="101" spans="1:6" s="3" customFormat="1" ht="21" thickBot="1">
      <c r="A101" s="65"/>
      <c r="B101" s="18" t="s">
        <v>31</v>
      </c>
      <c r="C101" s="19"/>
      <c r="D101" s="155">
        <f>SUM(D92:D100)</f>
        <v>1203600</v>
      </c>
      <c r="E101" s="155">
        <f>SUM(E92:E100)</f>
        <v>0</v>
      </c>
      <c r="F101" s="155"/>
    </row>
    <row r="102" spans="1:6" s="3" customFormat="1" ht="15">
      <c r="A102" s="63" t="s">
        <v>144</v>
      </c>
      <c r="B102" s="158" t="s">
        <v>145</v>
      </c>
      <c r="C102" s="20">
        <v>226</v>
      </c>
      <c r="D102" s="178">
        <v>150000</v>
      </c>
      <c r="E102" s="20"/>
      <c r="F102" s="209">
        <v>240</v>
      </c>
    </row>
    <row r="103" spans="1:6" s="3" customFormat="1" ht="16.5" thickBot="1">
      <c r="A103" s="1"/>
      <c r="B103" s="27"/>
      <c r="C103" s="7"/>
      <c r="D103" s="7"/>
      <c r="E103" s="7"/>
      <c r="F103" s="210"/>
    </row>
    <row r="104" spans="1:6" s="3" customFormat="1" ht="21" thickBot="1">
      <c r="A104" s="1"/>
      <c r="B104" s="8" t="s">
        <v>146</v>
      </c>
      <c r="C104" s="9"/>
      <c r="D104" s="155">
        <f>D102</f>
        <v>150000</v>
      </c>
      <c r="E104" s="155"/>
      <c r="F104" s="155"/>
    </row>
    <row r="105" spans="1:6" ht="15">
      <c r="A105" s="63" t="s">
        <v>84</v>
      </c>
      <c r="B105" s="23" t="s">
        <v>29</v>
      </c>
      <c r="C105" s="6"/>
      <c r="D105" s="45"/>
      <c r="E105" s="45"/>
      <c r="F105" s="6"/>
    </row>
    <row r="106" spans="2:6" ht="15">
      <c r="B106" s="24" t="s">
        <v>92</v>
      </c>
      <c r="C106" s="6">
        <v>225</v>
      </c>
      <c r="D106" s="165">
        <f>960000+140000</f>
        <v>1100000</v>
      </c>
      <c r="E106" s="46"/>
      <c r="F106" s="199">
        <v>240</v>
      </c>
    </row>
    <row r="107" spans="2:6" ht="31.5">
      <c r="B107" s="62" t="s">
        <v>93</v>
      </c>
      <c r="C107" s="12">
        <v>225</v>
      </c>
      <c r="D107" s="167">
        <v>140000</v>
      </c>
      <c r="E107" s="76"/>
      <c r="F107" s="201"/>
    </row>
    <row r="108" spans="2:6" ht="15">
      <c r="B108" s="26" t="s">
        <v>172</v>
      </c>
      <c r="C108" s="6">
        <v>226</v>
      </c>
      <c r="D108" s="165">
        <v>60000</v>
      </c>
      <c r="E108" s="46"/>
      <c r="F108" s="191"/>
    </row>
    <row r="109" spans="1:6" ht="32.25" thickBot="1">
      <c r="A109" s="63" t="s">
        <v>170</v>
      </c>
      <c r="B109" s="188" t="s">
        <v>169</v>
      </c>
      <c r="C109" s="17">
        <v>223</v>
      </c>
      <c r="D109" s="189">
        <v>150000</v>
      </c>
      <c r="E109" s="190"/>
      <c r="F109" s="186"/>
    </row>
    <row r="110" spans="2:6" ht="21" thickBot="1">
      <c r="B110" s="8" t="s">
        <v>147</v>
      </c>
      <c r="C110" s="9"/>
      <c r="D110" s="155">
        <f>SUM(D106:D109)</f>
        <v>1450000</v>
      </c>
      <c r="E110" s="155">
        <f>E106+E107</f>
        <v>0</v>
      </c>
      <c r="F110" s="155">
        <f aca="true" t="shared" si="2" ref="F110">F106+F107</f>
        <v>240</v>
      </c>
    </row>
    <row r="111" spans="1:6" s="31" customFormat="1" ht="15">
      <c r="A111" s="31" t="s">
        <v>94</v>
      </c>
      <c r="B111" s="142" t="s">
        <v>97</v>
      </c>
      <c r="C111" s="10"/>
      <c r="D111" s="143"/>
      <c r="E111" s="85"/>
      <c r="F111" s="144"/>
    </row>
    <row r="112" spans="2:6" s="31" customFormat="1" ht="31.5">
      <c r="B112" s="145" t="s">
        <v>137</v>
      </c>
      <c r="C112" s="140">
        <v>226</v>
      </c>
      <c r="D112" s="168">
        <v>310189</v>
      </c>
      <c r="E112" s="141"/>
      <c r="F112" s="211">
        <v>240</v>
      </c>
    </row>
    <row r="113" spans="2:6" s="31" customFormat="1" ht="32.25" thickBot="1">
      <c r="B113" s="145" t="s">
        <v>102</v>
      </c>
      <c r="C113" s="140">
        <v>226</v>
      </c>
      <c r="D113" s="169">
        <v>18611.34</v>
      </c>
      <c r="E113" s="141"/>
      <c r="F113" s="212"/>
    </row>
    <row r="114" spans="2:6" s="55" customFormat="1" ht="16.5" thickBot="1">
      <c r="B114" s="78"/>
      <c r="C114" s="79"/>
      <c r="D114" s="80">
        <f>D112+D113</f>
        <v>328800.34</v>
      </c>
      <c r="E114" s="80">
        <f>E112+E113</f>
        <v>0</v>
      </c>
      <c r="F114" s="21"/>
    </row>
    <row r="115" spans="1:6" ht="15">
      <c r="A115" s="63" t="s">
        <v>85</v>
      </c>
      <c r="B115" s="23" t="s">
        <v>32</v>
      </c>
      <c r="C115" s="6"/>
      <c r="D115" s="45"/>
      <c r="E115" s="45"/>
      <c r="F115" s="6"/>
    </row>
    <row r="116" spans="2:6" ht="16.5" thickBot="1">
      <c r="B116" s="24" t="s">
        <v>139</v>
      </c>
      <c r="C116" s="6">
        <v>225</v>
      </c>
      <c r="D116" s="165">
        <v>60000</v>
      </c>
      <c r="E116" s="46"/>
      <c r="F116" s="152">
        <v>240</v>
      </c>
    </row>
    <row r="117" spans="2:6" ht="16.5" thickBot="1">
      <c r="B117" s="13"/>
      <c r="C117" s="9"/>
      <c r="D117" s="38">
        <f>SUM(D116:D116)</f>
        <v>60000</v>
      </c>
      <c r="E117" s="38">
        <f>SUM(E116:E116)</f>
        <v>0</v>
      </c>
      <c r="F117" s="9"/>
    </row>
    <row r="118" spans="1:6" ht="15">
      <c r="A118" s="63" t="s">
        <v>86</v>
      </c>
      <c r="B118" s="23" t="s">
        <v>33</v>
      </c>
      <c r="C118" s="6"/>
      <c r="D118" s="45"/>
      <c r="E118" s="45"/>
      <c r="F118" s="6"/>
    </row>
    <row r="119" spans="2:6" ht="16.5" thickBot="1">
      <c r="B119" s="24" t="s">
        <v>69</v>
      </c>
      <c r="C119" s="6">
        <v>340</v>
      </c>
      <c r="D119" s="163">
        <v>2000</v>
      </c>
      <c r="E119" s="45"/>
      <c r="F119" s="4">
        <v>240</v>
      </c>
    </row>
    <row r="120" spans="2:6" ht="16.5" thickBot="1">
      <c r="B120" s="13"/>
      <c r="C120" s="9"/>
      <c r="D120" s="38">
        <f>D119</f>
        <v>2000</v>
      </c>
      <c r="E120" s="38">
        <f>E119</f>
        <v>0</v>
      </c>
      <c r="F120" s="9"/>
    </row>
    <row r="121" spans="1:6" ht="15">
      <c r="A121" s="63" t="s">
        <v>87</v>
      </c>
      <c r="B121" s="23" t="s">
        <v>34</v>
      </c>
      <c r="C121" s="6"/>
      <c r="D121" s="45"/>
      <c r="E121" s="45"/>
      <c r="F121" s="6"/>
    </row>
    <row r="122" spans="2:6" ht="15">
      <c r="B122" s="24" t="s">
        <v>95</v>
      </c>
      <c r="C122" s="6">
        <v>225</v>
      </c>
      <c r="D122" s="163">
        <v>70000</v>
      </c>
      <c r="E122" s="45"/>
      <c r="F122" s="200">
        <v>240</v>
      </c>
    </row>
    <row r="123" spans="2:6" ht="16.5" thickBot="1">
      <c r="B123" s="24" t="s">
        <v>35</v>
      </c>
      <c r="C123" s="6">
        <v>225</v>
      </c>
      <c r="D123" s="163">
        <v>30000</v>
      </c>
      <c r="E123" s="50"/>
      <c r="F123" s="200"/>
    </row>
    <row r="124" spans="2:6" ht="16.5" thickBot="1">
      <c r="B124" s="13"/>
      <c r="C124" s="9"/>
      <c r="D124" s="38">
        <f>SUM(D122:D123)</f>
        <v>100000</v>
      </c>
      <c r="E124" s="38">
        <f>SUM(E122:E123)</f>
        <v>0</v>
      </c>
      <c r="F124" s="9"/>
    </row>
    <row r="125" spans="1:6" ht="15">
      <c r="A125" s="63" t="s">
        <v>88</v>
      </c>
      <c r="B125" s="23" t="s">
        <v>36</v>
      </c>
      <c r="C125" s="6"/>
      <c r="D125" s="45"/>
      <c r="E125" s="45"/>
      <c r="F125" s="6"/>
    </row>
    <row r="126" spans="2:6" ht="15">
      <c r="B126" s="24" t="s">
        <v>148</v>
      </c>
      <c r="C126" s="6">
        <v>225</v>
      </c>
      <c r="D126" s="163">
        <v>32000</v>
      </c>
      <c r="E126" s="45"/>
      <c r="F126" s="199">
        <v>240</v>
      </c>
    </row>
    <row r="127" spans="2:6" ht="15">
      <c r="B127" s="24" t="s">
        <v>73</v>
      </c>
      <c r="C127" s="6">
        <v>225</v>
      </c>
      <c r="D127" s="163">
        <v>30000</v>
      </c>
      <c r="E127" s="45"/>
      <c r="F127" s="201"/>
    </row>
    <row r="128" spans="2:6" ht="15">
      <c r="B128" s="24" t="s">
        <v>72</v>
      </c>
      <c r="C128" s="6">
        <v>225</v>
      </c>
      <c r="D128" s="163">
        <v>20000</v>
      </c>
      <c r="E128" s="46"/>
      <c r="F128" s="201"/>
    </row>
    <row r="129" spans="2:6" ht="15">
      <c r="B129" s="33" t="s">
        <v>158</v>
      </c>
      <c r="C129" s="6">
        <v>225</v>
      </c>
      <c r="D129" s="163">
        <v>70000</v>
      </c>
      <c r="E129" s="46"/>
      <c r="F129" s="201"/>
    </row>
    <row r="130" spans="2:6" ht="15">
      <c r="B130" s="26" t="s">
        <v>161</v>
      </c>
      <c r="C130" s="6">
        <v>226</v>
      </c>
      <c r="D130" s="163">
        <v>20000</v>
      </c>
      <c r="E130" s="46"/>
      <c r="F130" s="201"/>
    </row>
    <row r="131" spans="2:6" ht="15">
      <c r="B131" s="24" t="s">
        <v>38</v>
      </c>
      <c r="C131" s="6">
        <v>340</v>
      </c>
      <c r="D131" s="179">
        <v>5163.66</v>
      </c>
      <c r="E131" s="149"/>
      <c r="F131" s="201"/>
    </row>
    <row r="132" spans="2:6" ht="15">
      <c r="B132" s="54" t="s">
        <v>68</v>
      </c>
      <c r="C132" s="6"/>
      <c r="D132" s="181">
        <f>SUM(D126:D131)</f>
        <v>177163.66</v>
      </c>
      <c r="E132" s="40">
        <f>SUM(E126:E131)</f>
        <v>0</v>
      </c>
      <c r="F132" s="202"/>
    </row>
    <row r="133" spans="1:6" ht="16.5" thickBot="1">
      <c r="A133" s="63" t="s">
        <v>163</v>
      </c>
      <c r="B133" s="24" t="s">
        <v>37</v>
      </c>
      <c r="C133" s="6">
        <v>291</v>
      </c>
      <c r="D133" s="45">
        <v>2025</v>
      </c>
      <c r="E133" s="45"/>
      <c r="F133" s="4">
        <v>850</v>
      </c>
    </row>
    <row r="134" spans="2:6" ht="16.5" thickBot="1">
      <c r="B134" s="13"/>
      <c r="C134" s="9"/>
      <c r="D134" s="182">
        <f>D132+D133</f>
        <v>179188.66</v>
      </c>
      <c r="E134" s="38">
        <f>E132+E133</f>
        <v>0</v>
      </c>
      <c r="F134" s="9"/>
    </row>
    <row r="135" spans="2:6" ht="21" thickBot="1">
      <c r="B135" s="8" t="s">
        <v>43</v>
      </c>
      <c r="C135" s="9"/>
      <c r="D135" s="180">
        <f>D134+D124+D120+D117+D114</f>
        <v>669989</v>
      </c>
      <c r="E135" s="155">
        <f>E134+E124+E120+E117+E114</f>
        <v>0</v>
      </c>
      <c r="F135" s="9"/>
    </row>
    <row r="136" spans="1:6" ht="15">
      <c r="A136" s="63" t="s">
        <v>89</v>
      </c>
      <c r="B136" s="28" t="s">
        <v>39</v>
      </c>
      <c r="C136" s="20"/>
      <c r="D136" s="47"/>
      <c r="E136" s="47"/>
      <c r="F136" s="203">
        <v>240</v>
      </c>
    </row>
    <row r="137" spans="2:6" ht="16.5" thickBot="1">
      <c r="B137" s="24" t="s">
        <v>54</v>
      </c>
      <c r="C137" s="6">
        <v>349</v>
      </c>
      <c r="D137" s="163">
        <v>1000</v>
      </c>
      <c r="E137" s="45"/>
      <c r="F137" s="204"/>
    </row>
    <row r="138" spans="2:6" ht="23.25" thickBot="1">
      <c r="B138" s="8" t="s">
        <v>44</v>
      </c>
      <c r="C138" s="9"/>
      <c r="D138" s="157">
        <f>SUM(D137:D137)</f>
        <v>1000</v>
      </c>
      <c r="E138" s="157">
        <f>SUM(E137:E137)</f>
        <v>0</v>
      </c>
      <c r="F138" s="9"/>
    </row>
    <row r="139" spans="2:6" ht="10.15" customHeight="1">
      <c r="B139" s="34"/>
      <c r="C139" s="14"/>
      <c r="D139" s="42"/>
      <c r="E139" s="42"/>
      <c r="F139" s="14"/>
    </row>
    <row r="140" spans="1:6" s="31" customFormat="1" ht="15">
      <c r="A140" s="63" t="s">
        <v>90</v>
      </c>
      <c r="B140" s="35" t="s">
        <v>53</v>
      </c>
      <c r="C140" s="10"/>
      <c r="D140" s="46"/>
      <c r="E140" s="46"/>
      <c r="F140" s="10"/>
    </row>
    <row r="141" spans="2:6" s="31" customFormat="1" ht="16.5" thickBot="1">
      <c r="B141" s="33"/>
      <c r="C141" s="10">
        <v>264</v>
      </c>
      <c r="D141" s="165">
        <v>74000</v>
      </c>
      <c r="E141" s="46"/>
      <c r="F141" s="5">
        <v>310</v>
      </c>
    </row>
    <row r="142" spans="2:6" s="31" customFormat="1" ht="23.25" thickBot="1">
      <c r="B142" s="32">
        <v>1001</v>
      </c>
      <c r="C142" s="19"/>
      <c r="D142" s="157">
        <f>D141</f>
        <v>74000</v>
      </c>
      <c r="E142" s="157">
        <f>E141</f>
        <v>0</v>
      </c>
      <c r="F142" s="19"/>
    </row>
    <row r="143" spans="1:6" ht="15">
      <c r="A143" s="63"/>
      <c r="B143" s="23" t="s">
        <v>40</v>
      </c>
      <c r="C143" s="6"/>
      <c r="D143" s="45"/>
      <c r="E143" s="45"/>
      <c r="F143" s="6"/>
    </row>
    <row r="144" spans="1:6" ht="16.5" thickBot="1">
      <c r="A144" s="63" t="s">
        <v>91</v>
      </c>
      <c r="B144" s="24" t="s">
        <v>54</v>
      </c>
      <c r="C144" s="6">
        <v>349</v>
      </c>
      <c r="D144" s="163">
        <f>1000+2000</f>
        <v>3000</v>
      </c>
      <c r="E144" s="45"/>
      <c r="F144" s="152"/>
    </row>
    <row r="145" spans="2:6" ht="23.25" thickBot="1">
      <c r="B145" s="8" t="s">
        <v>45</v>
      </c>
      <c r="C145" s="9"/>
      <c r="D145" s="157">
        <f>D144</f>
        <v>3000</v>
      </c>
      <c r="E145" s="157">
        <f>E144</f>
        <v>0</v>
      </c>
      <c r="F145" s="9"/>
    </row>
    <row r="146" spans="1:6" ht="33" thickBot="1">
      <c r="A146" s="63" t="s">
        <v>96</v>
      </c>
      <c r="B146" s="57" t="s">
        <v>70</v>
      </c>
      <c r="C146" s="9">
        <v>214</v>
      </c>
      <c r="D146" s="170">
        <v>50000</v>
      </c>
      <c r="E146" s="157"/>
      <c r="F146" s="21">
        <v>112</v>
      </c>
    </row>
    <row r="147" spans="1:6" ht="32.25">
      <c r="A147" s="63" t="s">
        <v>156</v>
      </c>
      <c r="B147" s="175" t="s">
        <v>157</v>
      </c>
      <c r="C147" s="20">
        <v>611</v>
      </c>
      <c r="D147" s="176">
        <v>487700</v>
      </c>
      <c r="E147" s="177"/>
      <c r="F147" s="159"/>
    </row>
    <row r="148" spans="1:6" ht="32.25">
      <c r="A148" s="63" t="s">
        <v>154</v>
      </c>
      <c r="B148" s="172" t="s">
        <v>155</v>
      </c>
      <c r="C148" s="17">
        <v>244</v>
      </c>
      <c r="D148" s="183">
        <v>24000</v>
      </c>
      <c r="E148" s="173"/>
      <c r="F148" s="174"/>
    </row>
    <row r="149" spans="1:6" ht="15">
      <c r="A149" s="63" t="s">
        <v>164</v>
      </c>
      <c r="B149" s="23" t="s">
        <v>41</v>
      </c>
      <c r="C149" s="6">
        <v>241</v>
      </c>
      <c r="D149" s="45"/>
      <c r="E149" s="45"/>
      <c r="F149" s="6"/>
    </row>
    <row r="150" spans="2:6" ht="15">
      <c r="B150" s="24" t="s">
        <v>118</v>
      </c>
      <c r="C150" s="6">
        <v>211</v>
      </c>
      <c r="D150" s="163">
        <v>2050000</v>
      </c>
      <c r="E150" s="45"/>
      <c r="F150" s="199">
        <v>610</v>
      </c>
    </row>
    <row r="151" spans="2:6" ht="15">
      <c r="B151" s="24" t="s">
        <v>119</v>
      </c>
      <c r="C151" s="6">
        <v>213</v>
      </c>
      <c r="D151" s="163">
        <v>617000</v>
      </c>
      <c r="E151" s="45"/>
      <c r="F151" s="201"/>
    </row>
    <row r="152" spans="2:6" ht="15">
      <c r="B152" s="24" t="s">
        <v>2</v>
      </c>
      <c r="C152" s="6">
        <v>221</v>
      </c>
      <c r="D152" s="163">
        <v>33000</v>
      </c>
      <c r="E152" s="46"/>
      <c r="F152" s="201"/>
    </row>
    <row r="153" spans="2:6" ht="15">
      <c r="B153" s="24" t="s">
        <v>122</v>
      </c>
      <c r="C153" s="6">
        <v>247</v>
      </c>
      <c r="D153" s="163">
        <v>1100000</v>
      </c>
      <c r="E153" s="46"/>
      <c r="F153" s="201"/>
    </row>
    <row r="154" spans="2:6" ht="15">
      <c r="B154" s="24" t="s">
        <v>138</v>
      </c>
      <c r="C154" s="6">
        <v>247</v>
      </c>
      <c r="D154" s="163">
        <v>90000</v>
      </c>
      <c r="E154" s="46"/>
      <c r="F154" s="201"/>
    </row>
    <row r="155" spans="2:6" ht="15">
      <c r="B155" s="24" t="s">
        <v>4</v>
      </c>
      <c r="C155" s="6">
        <v>225</v>
      </c>
      <c r="D155" s="165">
        <v>6000</v>
      </c>
      <c r="E155" s="46"/>
      <c r="F155" s="201"/>
    </row>
    <row r="156" spans="2:6" ht="15">
      <c r="B156" s="24" t="s">
        <v>52</v>
      </c>
      <c r="C156" s="6">
        <v>225</v>
      </c>
      <c r="D156" s="163">
        <v>3000</v>
      </c>
      <c r="E156" s="46"/>
      <c r="F156" s="201"/>
    </row>
    <row r="157" spans="2:6" ht="15">
      <c r="B157" s="24" t="s">
        <v>58</v>
      </c>
      <c r="C157" s="6">
        <v>225</v>
      </c>
      <c r="D157" s="163">
        <f>44000</f>
        <v>44000</v>
      </c>
      <c r="E157" s="46"/>
      <c r="F157" s="201"/>
    </row>
    <row r="158" spans="2:6" ht="15">
      <c r="B158" s="24" t="s">
        <v>5</v>
      </c>
      <c r="C158" s="6">
        <v>226</v>
      </c>
      <c r="D158" s="163">
        <v>18000</v>
      </c>
      <c r="E158" s="46"/>
      <c r="F158" s="201"/>
    </row>
    <row r="159" spans="2:6" ht="15.6" customHeight="1">
      <c r="B159" s="24" t="s">
        <v>64</v>
      </c>
      <c r="C159" s="6">
        <v>226</v>
      </c>
      <c r="D159" s="165">
        <v>17000</v>
      </c>
      <c r="E159" s="46"/>
      <c r="F159" s="201"/>
    </row>
    <row r="160" spans="2:6" ht="15">
      <c r="B160" s="24" t="s">
        <v>42</v>
      </c>
      <c r="C160" s="6">
        <v>349</v>
      </c>
      <c r="D160" s="163">
        <v>10000</v>
      </c>
      <c r="E160" s="46"/>
      <c r="F160" s="201"/>
    </row>
    <row r="161" spans="2:6" ht="16.5" thickBot="1">
      <c r="B161" s="27" t="s">
        <v>100</v>
      </c>
      <c r="C161" s="7">
        <v>340</v>
      </c>
      <c r="D161" s="162">
        <v>12000</v>
      </c>
      <c r="E161" s="43"/>
      <c r="F161" s="201"/>
    </row>
    <row r="162" spans="2:6" ht="21" thickBot="1">
      <c r="B162" s="8" t="s">
        <v>46</v>
      </c>
      <c r="C162" s="9"/>
      <c r="D162" s="155">
        <f>SUM(D150:D161)</f>
        <v>4000000</v>
      </c>
      <c r="E162" s="155">
        <f>SUM(E150:E161)</f>
        <v>0</v>
      </c>
      <c r="F162" s="9"/>
    </row>
    <row r="163" spans="2:6" ht="20.25">
      <c r="B163" s="36"/>
      <c r="C163" s="17"/>
      <c r="D163" s="51"/>
      <c r="E163" s="51"/>
      <c r="F163" s="17"/>
    </row>
    <row r="164" spans="2:6" ht="20.25">
      <c r="B164" s="36" t="s">
        <v>60</v>
      </c>
      <c r="C164" s="17"/>
      <c r="D164" s="51"/>
      <c r="E164" s="51"/>
      <c r="F164" s="17"/>
    </row>
    <row r="165" spans="2:6" ht="16.5" thickBot="1">
      <c r="B165" s="29"/>
      <c r="C165" s="17"/>
      <c r="D165" s="48"/>
      <c r="E165" s="48"/>
      <c r="F165" s="17"/>
    </row>
    <row r="166" spans="2:6" ht="21" thickBot="1">
      <c r="B166" s="22" t="s">
        <v>47</v>
      </c>
      <c r="C166" s="9"/>
      <c r="D166" s="41">
        <f>D162+D146+D145+D142+D138+D135+D110+D104+D101+D90+D72+D64+D47+D21+D148+D147+D50</f>
        <v>13699589</v>
      </c>
      <c r="E166" s="41">
        <f>E162+E146+E145+E142+E138+E135+E110+E104+E101+E90+E72+E64+E47+E21+E148+E147</f>
        <v>0</v>
      </c>
      <c r="F166" s="41"/>
    </row>
    <row r="167" spans="4:5" ht="15">
      <c r="D167" s="1"/>
      <c r="E167" s="1"/>
    </row>
    <row r="168" spans="4:5" ht="15">
      <c r="D168" s="1"/>
      <c r="E168" s="1"/>
    </row>
    <row r="169" spans="4:5" ht="15">
      <c r="D169" s="1"/>
      <c r="E169" s="1"/>
    </row>
    <row r="170" spans="4:5" ht="15">
      <c r="D170" s="1"/>
      <c r="E170" s="1"/>
    </row>
    <row r="171" spans="4:5" ht="15">
      <c r="D171" s="1"/>
      <c r="E171" s="1"/>
    </row>
    <row r="172" spans="4:5" ht="15">
      <c r="D172" s="1"/>
      <c r="E172" s="1"/>
    </row>
    <row r="173" spans="4:5" ht="15">
      <c r="D173" s="1"/>
      <c r="E173" s="1"/>
    </row>
    <row r="174" spans="4:5" ht="15">
      <c r="D174" s="1"/>
      <c r="E174" s="1"/>
    </row>
    <row r="175" spans="4:5" ht="15">
      <c r="D175" s="1"/>
      <c r="E175" s="1"/>
    </row>
    <row r="176" spans="4:5" ht="15">
      <c r="D176" s="1"/>
      <c r="E176" s="1"/>
    </row>
    <row r="177" spans="4:5" ht="15">
      <c r="D177" s="1"/>
      <c r="E177" s="1"/>
    </row>
    <row r="178" spans="4:5" ht="15">
      <c r="D178" s="1"/>
      <c r="E178" s="1"/>
    </row>
    <row r="179" spans="4:5" ht="15">
      <c r="D179" s="1"/>
      <c r="E179" s="1"/>
    </row>
    <row r="180" spans="4:5" ht="15">
      <c r="D180" s="1"/>
      <c r="E180" s="1"/>
    </row>
    <row r="181" spans="4:5" ht="15">
      <c r="D181" s="1"/>
      <c r="E181" s="1"/>
    </row>
    <row r="182" spans="4:5" ht="15">
      <c r="D182" s="1"/>
      <c r="E182" s="1"/>
    </row>
    <row r="183" spans="4:5" ht="15">
      <c r="D183" s="1"/>
      <c r="E183" s="1"/>
    </row>
    <row r="184" spans="4:5" ht="15">
      <c r="D184" s="1"/>
      <c r="E184" s="1"/>
    </row>
    <row r="185" spans="4:5" ht="15">
      <c r="D185" s="1"/>
      <c r="E185" s="1"/>
    </row>
    <row r="186" spans="4:5" ht="15">
      <c r="D186" s="1"/>
      <c r="E186" s="1"/>
    </row>
    <row r="187" spans="4:5" ht="15">
      <c r="D187" s="1"/>
      <c r="E187" s="1"/>
    </row>
    <row r="188" spans="4:5" ht="15">
      <c r="D188" s="1"/>
      <c r="E188" s="1"/>
    </row>
    <row r="189" spans="4:5" ht="15">
      <c r="D189" s="1"/>
      <c r="E189" s="1"/>
    </row>
    <row r="190" spans="4:5" ht="15">
      <c r="D190" s="1"/>
      <c r="E190" s="1"/>
    </row>
    <row r="191" spans="4:5" ht="15">
      <c r="D191" s="1"/>
      <c r="E191" s="1"/>
    </row>
    <row r="192" spans="4:5" ht="15">
      <c r="D192" s="1"/>
      <c r="E192" s="1"/>
    </row>
    <row r="193" spans="4:5" ht="15">
      <c r="D193" s="1"/>
      <c r="E193" s="1"/>
    </row>
    <row r="194" spans="4:5" ht="15">
      <c r="D194" s="1"/>
      <c r="E194" s="1"/>
    </row>
    <row r="195" spans="4:5" ht="15">
      <c r="D195" s="1"/>
      <c r="E195" s="1"/>
    </row>
    <row r="196" spans="4:5" ht="15">
      <c r="D196" s="1"/>
      <c r="E196" s="1"/>
    </row>
    <row r="197" spans="4:5" ht="15">
      <c r="D197" s="1"/>
      <c r="E197" s="1"/>
    </row>
    <row r="198" spans="4:5" ht="15">
      <c r="D198" s="1"/>
      <c r="E198" s="1"/>
    </row>
    <row r="199" spans="4:5" ht="15">
      <c r="D199" s="1"/>
      <c r="E199" s="1"/>
    </row>
    <row r="200" spans="4:5" ht="15">
      <c r="D200" s="1"/>
      <c r="E200" s="1"/>
    </row>
    <row r="201" spans="4:5" ht="15">
      <c r="D201" s="1"/>
      <c r="E201" s="1"/>
    </row>
    <row r="202" spans="4:5" ht="15">
      <c r="D202" s="1"/>
      <c r="E202" s="1"/>
    </row>
    <row r="203" spans="4:5" ht="15">
      <c r="D203" s="1"/>
      <c r="E203" s="1"/>
    </row>
    <row r="204" spans="4:5" ht="15">
      <c r="D204" s="1"/>
      <c r="E204" s="1"/>
    </row>
    <row r="205" spans="4:5" ht="15">
      <c r="D205" s="1"/>
      <c r="E205" s="1"/>
    </row>
    <row r="206" spans="4:5" ht="15">
      <c r="D206" s="1"/>
      <c r="E206" s="1"/>
    </row>
    <row r="207" spans="4:5" ht="15">
      <c r="D207" s="1"/>
      <c r="E207" s="1"/>
    </row>
    <row r="208" spans="4:5" ht="15">
      <c r="D208" s="1"/>
      <c r="E208" s="1"/>
    </row>
    <row r="209" spans="4:5" ht="15">
      <c r="D209" s="1"/>
      <c r="E209" s="1"/>
    </row>
    <row r="210" spans="4:5" ht="15">
      <c r="D210" s="1"/>
      <c r="E210" s="1"/>
    </row>
    <row r="211" spans="4:5" ht="15">
      <c r="D211" s="1"/>
      <c r="E211" s="1"/>
    </row>
    <row r="212" spans="4:5" ht="15">
      <c r="D212" s="1"/>
      <c r="E212" s="1"/>
    </row>
  </sheetData>
  <mergeCells count="31">
    <mergeCell ref="F136:F137"/>
    <mergeCell ref="F78:F82"/>
    <mergeCell ref="F106:F107"/>
    <mergeCell ref="F122:F123"/>
    <mergeCell ref="F73:F75"/>
    <mergeCell ref="F92:F100"/>
    <mergeCell ref="F102:F103"/>
    <mergeCell ref="F112:F113"/>
    <mergeCell ref="F150:F161"/>
    <mergeCell ref="F126:F132"/>
    <mergeCell ref="B2:C2"/>
    <mergeCell ref="B3:C3"/>
    <mergeCell ref="B4:C4"/>
    <mergeCell ref="B5:C5"/>
    <mergeCell ref="B6:C6"/>
    <mergeCell ref="B14:C14"/>
    <mergeCell ref="F69:F71"/>
    <mergeCell ref="B8:C8"/>
    <mergeCell ref="B9:C9"/>
    <mergeCell ref="B10:C10"/>
    <mergeCell ref="B12:C12"/>
    <mergeCell ref="B13:C13"/>
    <mergeCell ref="F66:F68"/>
    <mergeCell ref="F60:F61"/>
    <mergeCell ref="B11:C11"/>
    <mergeCell ref="B17:F17"/>
    <mergeCell ref="F19:F20"/>
    <mergeCell ref="F55:F57"/>
    <mergeCell ref="F22:F28"/>
    <mergeCell ref="F29:F43"/>
    <mergeCell ref="F51:F52"/>
  </mergeCells>
  <printOptions/>
  <pageMargins left="0.7874015748031497" right="0.1968503937007874" top="0.3937007874015748" bottom="0" header="0.31496062992125984" footer="0.31496062992125984"/>
  <pageSetup fitToHeight="3" fitToWidth="1" horizontalDpi="600" verticalDpi="600" orientation="portrait" paperSize="9" scale="83" r:id="rId1"/>
  <rowBreaks count="2" manualBreakCount="2">
    <brk id="64" max="16383" man="1"/>
    <brk id="1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 topLeftCell="A1">
      <selection activeCell="C33" sqref="C33"/>
    </sheetView>
  </sheetViews>
  <sheetFormatPr defaultColWidth="8.8515625" defaultRowHeight="15"/>
  <cols>
    <col min="1" max="1" width="32.421875" style="102" customWidth="1"/>
    <col min="2" max="2" width="43.7109375" style="102" customWidth="1"/>
    <col min="3" max="3" width="7.7109375" style="102" bestFit="1" customWidth="1"/>
    <col min="4" max="4" width="39.8515625" style="102" customWidth="1"/>
    <col min="5" max="5" width="15.421875" style="102" customWidth="1"/>
    <col min="6" max="6" width="16.421875" style="102" customWidth="1"/>
    <col min="7" max="12" width="8.8515625" style="102" hidden="1" customWidth="1"/>
    <col min="13" max="16384" width="8.8515625" style="102" customWidth="1"/>
  </cols>
  <sheetData>
    <row r="1" spans="1:12" s="14" customFormat="1" ht="15.6">
      <c r="A1" s="88"/>
      <c r="E1" s="44"/>
      <c r="F1" s="44"/>
      <c r="H1" s="30"/>
      <c r="I1" s="30"/>
      <c r="J1" s="30"/>
      <c r="K1" s="30"/>
      <c r="L1" s="30"/>
    </row>
    <row r="2" spans="5:12" s="14" customFormat="1" ht="15.6">
      <c r="E2" s="86"/>
      <c r="F2" s="101"/>
      <c r="G2" s="87"/>
      <c r="H2" s="30"/>
      <c r="I2" s="30"/>
      <c r="J2" s="30"/>
      <c r="K2" s="30"/>
      <c r="L2" s="30"/>
    </row>
    <row r="3" spans="5:12" s="14" customFormat="1" ht="15.75">
      <c r="E3" s="44"/>
      <c r="F3" s="44"/>
      <c r="G3" s="213"/>
      <c r="H3" s="89"/>
      <c r="I3" s="89"/>
      <c r="J3" s="89"/>
      <c r="K3" s="89"/>
      <c r="L3" s="89"/>
    </row>
    <row r="4" spans="5:12" s="14" customFormat="1" ht="15.75">
      <c r="E4" s="44"/>
      <c r="F4" s="44"/>
      <c r="G4" s="213"/>
      <c r="H4" s="89"/>
      <c r="I4" s="89"/>
      <c r="J4" s="89"/>
      <c r="K4" s="89"/>
      <c r="L4" s="89"/>
    </row>
    <row r="5" spans="5:12" s="14" customFormat="1" ht="15.75">
      <c r="E5" s="44"/>
      <c r="F5" s="74"/>
      <c r="G5" s="213"/>
      <c r="H5" s="89"/>
      <c r="I5" s="89"/>
      <c r="J5" s="89"/>
      <c r="K5" s="89"/>
      <c r="L5" s="89"/>
    </row>
    <row r="6" spans="5:12" s="14" customFormat="1" ht="15.75">
      <c r="E6" s="44"/>
      <c r="F6" s="74"/>
      <c r="G6" s="213"/>
      <c r="H6" s="89"/>
      <c r="I6" s="89"/>
      <c r="J6" s="89"/>
      <c r="K6" s="89"/>
      <c r="L6" s="89"/>
    </row>
    <row r="7" spans="5:12" s="14" customFormat="1" ht="15.75">
      <c r="E7" s="74"/>
      <c r="F7" s="74"/>
      <c r="G7" s="213"/>
      <c r="H7" s="89"/>
      <c r="I7" s="89"/>
      <c r="J7" s="89"/>
      <c r="K7" s="89"/>
      <c r="L7" s="89"/>
    </row>
    <row r="8" spans="5:12" s="14" customFormat="1" ht="15.75">
      <c r="E8" s="74"/>
      <c r="F8" s="74"/>
      <c r="G8" s="213"/>
      <c r="H8" s="89"/>
      <c r="I8" s="89"/>
      <c r="J8" s="89"/>
      <c r="K8" s="89"/>
      <c r="L8" s="89"/>
    </row>
    <row r="9" spans="5:12" s="14" customFormat="1" ht="15.6" hidden="1">
      <c r="E9" s="44"/>
      <c r="F9" s="74"/>
      <c r="G9" s="213"/>
      <c r="H9" s="89"/>
      <c r="I9" s="89"/>
      <c r="J9" s="89"/>
      <c r="K9" s="89"/>
      <c r="L9" s="89"/>
    </row>
    <row r="10" spans="5:12" s="14" customFormat="1" ht="15.75">
      <c r="E10" s="44"/>
      <c r="F10" s="74"/>
      <c r="G10" s="213"/>
      <c r="H10" s="89"/>
      <c r="I10" s="89"/>
      <c r="J10" s="89"/>
      <c r="K10" s="89"/>
      <c r="L10" s="89"/>
    </row>
    <row r="11" spans="5:12" s="14" customFormat="1" ht="15.6" hidden="1">
      <c r="E11" s="59"/>
      <c r="F11" s="74"/>
      <c r="G11" s="213"/>
      <c r="H11" s="89"/>
      <c r="I11" s="89"/>
      <c r="J11" s="89"/>
      <c r="K11" s="89"/>
      <c r="L11" s="89"/>
    </row>
    <row r="12" spans="5:12" s="14" customFormat="1" ht="15.75">
      <c r="E12" s="44"/>
      <c r="F12" s="74"/>
      <c r="G12" s="213"/>
      <c r="H12" s="89"/>
      <c r="I12" s="89"/>
      <c r="J12" s="89"/>
      <c r="K12" s="89"/>
      <c r="L12" s="89"/>
    </row>
    <row r="13" spans="5:12" s="14" customFormat="1" ht="15.75">
      <c r="E13" s="44"/>
      <c r="F13" s="74"/>
      <c r="G13" s="213"/>
      <c r="H13" s="89"/>
      <c r="I13" s="89"/>
      <c r="J13" s="89"/>
      <c r="K13" s="89"/>
      <c r="L13" s="89"/>
    </row>
    <row r="14" spans="5:12" s="14" customFormat="1" ht="15.6" customHeight="1" hidden="1">
      <c r="E14" s="44"/>
      <c r="F14" s="74"/>
      <c r="G14" s="213"/>
      <c r="H14" s="89"/>
      <c r="I14" s="89"/>
      <c r="J14" s="89"/>
      <c r="K14" s="89"/>
      <c r="L14" s="89"/>
    </row>
    <row r="15" spans="5:12" s="14" customFormat="1" ht="15.6" customHeight="1">
      <c r="E15" s="44"/>
      <c r="F15" s="44"/>
      <c r="G15" s="213"/>
      <c r="H15" s="89"/>
      <c r="I15" s="89"/>
      <c r="J15" s="89"/>
      <c r="K15" s="89"/>
      <c r="L15" s="89"/>
    </row>
    <row r="16" spans="5:12" s="14" customFormat="1" ht="15.6" customHeight="1">
      <c r="E16" s="74"/>
      <c r="F16" s="74"/>
      <c r="G16" s="213"/>
      <c r="H16" s="89"/>
      <c r="I16" s="89"/>
      <c r="J16" s="89"/>
      <c r="K16" s="89"/>
      <c r="L16" s="89"/>
    </row>
    <row r="17" spans="5:12" s="14" customFormat="1" ht="15.6" customHeight="1">
      <c r="E17" s="74"/>
      <c r="F17" s="74"/>
      <c r="G17" s="213"/>
      <c r="H17" s="89"/>
      <c r="I17" s="89"/>
      <c r="J17" s="89"/>
      <c r="K17" s="89"/>
      <c r="L17" s="89"/>
    </row>
    <row r="18" spans="1:12" s="14" customFormat="1" ht="15.75">
      <c r="A18" s="63" t="s">
        <v>153</v>
      </c>
      <c r="B18" s="23" t="s">
        <v>41</v>
      </c>
      <c r="C18" s="6"/>
      <c r="D18" s="45"/>
      <c r="E18" s="45"/>
      <c r="F18" s="74"/>
      <c r="G18" s="213"/>
      <c r="H18" s="89"/>
      <c r="I18" s="89"/>
      <c r="J18" s="89"/>
      <c r="K18" s="89"/>
      <c r="L18" s="89"/>
    </row>
    <row r="19" spans="1:12" s="14" customFormat="1" ht="15.75">
      <c r="A19" s="1"/>
      <c r="B19" s="24" t="s">
        <v>118</v>
      </c>
      <c r="C19" s="6">
        <v>211</v>
      </c>
      <c r="D19" s="163">
        <v>1977000</v>
      </c>
      <c r="E19" s="45"/>
      <c r="F19" s="74"/>
      <c r="G19" s="213"/>
      <c r="H19" s="89"/>
      <c r="I19" s="89"/>
      <c r="J19" s="89"/>
      <c r="K19" s="89"/>
      <c r="L19" s="89"/>
    </row>
    <row r="20" spans="1:12" s="14" customFormat="1" ht="15.75">
      <c r="A20" s="1"/>
      <c r="B20" s="24" t="s">
        <v>119</v>
      </c>
      <c r="C20" s="6">
        <v>213</v>
      </c>
      <c r="D20" s="163">
        <v>592000</v>
      </c>
      <c r="E20" s="45"/>
      <c r="F20" s="44"/>
      <c r="G20" s="213"/>
      <c r="H20" s="89"/>
      <c r="I20" s="89"/>
      <c r="J20" s="89"/>
      <c r="K20" s="89"/>
      <c r="L20" s="89"/>
    </row>
    <row r="21" spans="1:12" s="14" customFormat="1" ht="15.75">
      <c r="A21" s="1"/>
      <c r="B21" s="24" t="s">
        <v>2</v>
      </c>
      <c r="C21" s="6">
        <v>221</v>
      </c>
      <c r="D21" s="163">
        <v>33000</v>
      </c>
      <c r="E21" s="46"/>
      <c r="F21" s="44"/>
      <c r="G21" s="213"/>
      <c r="H21" s="89"/>
      <c r="I21" s="89"/>
      <c r="J21" s="89"/>
      <c r="K21" s="89"/>
      <c r="L21" s="89"/>
    </row>
    <row r="22" spans="1:12" s="14" customFormat="1" ht="15.75">
      <c r="A22" s="1"/>
      <c r="B22" s="24" t="s">
        <v>122</v>
      </c>
      <c r="C22" s="6">
        <v>247</v>
      </c>
      <c r="D22" s="163">
        <v>1000000</v>
      </c>
      <c r="E22" s="46"/>
      <c r="F22" s="44"/>
      <c r="G22" s="213"/>
      <c r="H22" s="89"/>
      <c r="I22" s="89"/>
      <c r="J22" s="89"/>
      <c r="K22" s="89"/>
      <c r="L22" s="89"/>
    </row>
    <row r="23" spans="1:12" s="14" customFormat="1" ht="15.75">
      <c r="A23" s="1"/>
      <c r="B23" s="24" t="s">
        <v>138</v>
      </c>
      <c r="C23" s="6">
        <v>247</v>
      </c>
      <c r="D23" s="163">
        <v>47000</v>
      </c>
      <c r="E23" s="46"/>
      <c r="F23" s="44"/>
      <c r="G23" s="213"/>
      <c r="H23" s="89"/>
      <c r="I23" s="89"/>
      <c r="J23" s="89"/>
      <c r="K23" s="89"/>
      <c r="L23" s="89"/>
    </row>
    <row r="24" spans="1:12" s="14" customFormat="1" ht="15.75">
      <c r="A24" s="1"/>
      <c r="B24" s="24" t="s">
        <v>4</v>
      </c>
      <c r="C24" s="6">
        <v>225</v>
      </c>
      <c r="D24" s="165">
        <v>5700</v>
      </c>
      <c r="E24" s="46"/>
      <c r="F24" s="39"/>
      <c r="H24" s="60"/>
      <c r="I24" s="60"/>
      <c r="J24" s="60"/>
      <c r="K24" s="60"/>
      <c r="L24" s="60"/>
    </row>
    <row r="25" spans="1:5" ht="15.75">
      <c r="A25" s="1"/>
      <c r="B25" s="24" t="s">
        <v>52</v>
      </c>
      <c r="C25" s="6">
        <v>225</v>
      </c>
      <c r="D25" s="163">
        <v>5000</v>
      </c>
      <c r="E25" s="46"/>
    </row>
    <row r="26" spans="1:5" ht="15.75">
      <c r="A26" s="1"/>
      <c r="B26" s="24" t="s">
        <v>58</v>
      </c>
      <c r="C26" s="6">
        <v>225</v>
      </c>
      <c r="D26" s="163">
        <f>4500+32000</f>
        <v>36500</v>
      </c>
      <c r="E26" s="46"/>
    </row>
    <row r="27" spans="1:5" ht="28.5" customHeight="1">
      <c r="A27" s="1"/>
      <c r="B27" s="26" t="s">
        <v>101</v>
      </c>
      <c r="C27" s="6">
        <v>225</v>
      </c>
      <c r="D27" s="163">
        <v>3500</v>
      </c>
      <c r="E27" s="46"/>
    </row>
    <row r="28" spans="1:5" ht="15.75">
      <c r="A28" s="1"/>
      <c r="B28" s="24" t="s">
        <v>5</v>
      </c>
      <c r="C28" s="6">
        <v>226</v>
      </c>
      <c r="D28" s="163">
        <v>16000</v>
      </c>
      <c r="E28" s="46"/>
    </row>
    <row r="29" spans="1:5" ht="15.75">
      <c r="A29" s="1"/>
      <c r="B29" s="24" t="s">
        <v>62</v>
      </c>
      <c r="C29" s="6">
        <v>226</v>
      </c>
      <c r="D29" s="163">
        <v>4500</v>
      </c>
      <c r="E29" s="45"/>
    </row>
    <row r="30" spans="1:5" ht="15.75">
      <c r="A30" s="1"/>
      <c r="B30" s="24" t="s">
        <v>64</v>
      </c>
      <c r="C30" s="6">
        <v>226</v>
      </c>
      <c r="D30" s="165">
        <v>13500</v>
      </c>
      <c r="E30" s="46"/>
    </row>
    <row r="31" spans="1:5" ht="15.75">
      <c r="A31" s="1"/>
      <c r="B31" s="24" t="s">
        <v>42</v>
      </c>
      <c r="C31" s="6">
        <v>349</v>
      </c>
      <c r="D31" s="163">
        <v>10000</v>
      </c>
      <c r="E31" s="46"/>
    </row>
    <row r="32" spans="1:5" ht="16.5" thickBot="1">
      <c r="A32" s="1"/>
      <c r="B32" s="27" t="s">
        <v>100</v>
      </c>
      <c r="C32" s="7">
        <v>346</v>
      </c>
      <c r="D32" s="162">
        <v>12000</v>
      </c>
      <c r="E32" s="43"/>
    </row>
    <row r="33" spans="1:5" ht="21" thickBot="1">
      <c r="A33" s="1"/>
      <c r="B33" s="8" t="s">
        <v>46</v>
      </c>
      <c r="C33" s="9"/>
      <c r="D33" s="155">
        <f>SUM(D19:D32)</f>
        <v>3755700</v>
      </c>
      <c r="E33" s="155">
        <f>SUM(E19:E32)</f>
        <v>0</v>
      </c>
    </row>
  </sheetData>
  <mergeCells count="1">
    <mergeCell ref="G3:G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2"/>
  <sheetViews>
    <sheetView workbookViewId="0" topLeftCell="B141">
      <selection activeCell="G154" sqref="G154"/>
    </sheetView>
  </sheetViews>
  <sheetFormatPr defaultColWidth="8.8515625" defaultRowHeight="15"/>
  <cols>
    <col min="1" max="1" width="26.140625" style="58" hidden="1" customWidth="1"/>
    <col min="2" max="2" width="34.7109375" style="58" customWidth="1"/>
    <col min="3" max="3" width="4.28125" style="58" bestFit="1" customWidth="1"/>
    <col min="4" max="4" width="8.28125" style="58" hidden="1" customWidth="1"/>
    <col min="5" max="5" width="4.28125" style="58" hidden="1" customWidth="1"/>
    <col min="6" max="6" width="15.140625" style="139" customWidth="1"/>
    <col min="7" max="7" width="15.421875" style="139" customWidth="1"/>
    <col min="8" max="8" width="5.7109375" style="58" customWidth="1"/>
    <col min="9" max="9" width="11.7109375" style="66" customWidth="1"/>
    <col min="10" max="10" width="10.7109375" style="66" customWidth="1"/>
    <col min="11" max="11" width="12.7109375" style="66" customWidth="1"/>
    <col min="12" max="12" width="11.00390625" style="66" customWidth="1"/>
    <col min="13" max="13" width="14.7109375" style="66" customWidth="1"/>
    <col min="14" max="16384" width="8.8515625" style="58" customWidth="1"/>
  </cols>
  <sheetData>
    <row r="1" spans="2:13" s="71" customFormat="1" ht="15.6"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6:13" s="71" customFormat="1" ht="15.6">
      <c r="F2" s="103"/>
      <c r="G2" s="104"/>
      <c r="H2" s="105"/>
      <c r="I2" s="75"/>
      <c r="J2" s="75"/>
      <c r="K2" s="75"/>
      <c r="L2" s="75"/>
      <c r="M2" s="75"/>
    </row>
    <row r="3" spans="2:13" ht="15.6" hidden="1">
      <c r="B3" s="106"/>
      <c r="F3" s="59"/>
      <c r="G3" s="59"/>
      <c r="H3" s="215"/>
      <c r="I3" s="61"/>
      <c r="J3" s="61"/>
      <c r="K3" s="61"/>
      <c r="L3" s="61"/>
      <c r="M3" s="61"/>
    </row>
    <row r="4" spans="6:13" ht="15.6" hidden="1">
      <c r="F4" s="59"/>
      <c r="G4" s="59"/>
      <c r="H4" s="215"/>
      <c r="M4" s="61"/>
    </row>
    <row r="5" spans="2:13" ht="20.45" hidden="1">
      <c r="B5" s="107"/>
      <c r="F5" s="108"/>
      <c r="G5" s="108"/>
      <c r="I5" s="109"/>
      <c r="J5" s="109"/>
      <c r="K5" s="109"/>
      <c r="L5" s="109"/>
      <c r="M5" s="109"/>
    </row>
    <row r="6" spans="6:7" ht="5.45" customHeight="1">
      <c r="F6" s="59"/>
      <c r="G6" s="59"/>
    </row>
    <row r="7" spans="1:13" s="71" customFormat="1" ht="15">
      <c r="A7" s="110"/>
      <c r="B7" s="95"/>
      <c r="F7" s="74"/>
      <c r="G7" s="74"/>
      <c r="H7" s="214"/>
      <c r="I7" s="77"/>
      <c r="J7" s="77"/>
      <c r="K7" s="77"/>
      <c r="L7" s="77"/>
      <c r="M7" s="77"/>
    </row>
    <row r="8" spans="6:13" ht="15.6" hidden="1">
      <c r="F8" s="59"/>
      <c r="G8" s="59"/>
      <c r="H8" s="214"/>
      <c r="I8" s="61"/>
      <c r="J8" s="61"/>
      <c r="K8" s="61"/>
      <c r="L8" s="61"/>
      <c r="M8" s="61"/>
    </row>
    <row r="9" spans="2:13" s="71" customFormat="1" ht="15.6" hidden="1">
      <c r="B9" s="14"/>
      <c r="F9" s="74"/>
      <c r="G9" s="74"/>
      <c r="H9" s="214"/>
      <c r="I9" s="77"/>
      <c r="J9" s="77"/>
      <c r="K9" s="77"/>
      <c r="L9" s="77"/>
      <c r="M9" s="77"/>
    </row>
    <row r="10" spans="6:13" ht="15.6" customHeight="1" hidden="1">
      <c r="F10" s="59"/>
      <c r="G10" s="59"/>
      <c r="H10" s="214"/>
      <c r="I10" s="61"/>
      <c r="J10" s="61"/>
      <c r="K10" s="61"/>
      <c r="L10" s="61"/>
      <c r="M10" s="61"/>
    </row>
    <row r="11" spans="6:13" ht="15.6" customHeight="1" hidden="1">
      <c r="F11" s="59"/>
      <c r="G11" s="59"/>
      <c r="H11" s="214"/>
      <c r="I11" s="61"/>
      <c r="J11" s="61"/>
      <c r="K11" s="61"/>
      <c r="L11" s="61"/>
      <c r="M11" s="61"/>
    </row>
    <row r="12" spans="6:13" ht="15.6" customHeight="1" hidden="1">
      <c r="F12" s="59"/>
      <c r="G12" s="59"/>
      <c r="H12" s="214"/>
      <c r="I12" s="61"/>
      <c r="J12" s="61"/>
      <c r="K12" s="61"/>
      <c r="L12" s="61"/>
      <c r="M12" s="61"/>
    </row>
    <row r="13" spans="2:13" ht="15.6" customHeight="1" hidden="1">
      <c r="B13" s="111"/>
      <c r="F13" s="67"/>
      <c r="G13" s="67"/>
      <c r="H13" s="214"/>
      <c r="I13" s="97"/>
      <c r="J13" s="97"/>
      <c r="K13" s="97"/>
      <c r="L13" s="97"/>
      <c r="M13" s="97"/>
    </row>
    <row r="14" spans="2:13" ht="15.6" customHeight="1" hidden="1">
      <c r="B14" s="111"/>
      <c r="F14" s="67"/>
      <c r="G14" s="67"/>
      <c r="H14" s="214"/>
      <c r="I14" s="97"/>
      <c r="J14" s="97"/>
      <c r="K14" s="97"/>
      <c r="L14" s="97"/>
      <c r="M14" s="97"/>
    </row>
    <row r="15" spans="1:13" s="71" customFormat="1" ht="15.6" customHeight="1">
      <c r="A15" s="112"/>
      <c r="F15" s="74"/>
      <c r="G15" s="74"/>
      <c r="H15" s="214"/>
      <c r="I15" s="77"/>
      <c r="J15" s="77"/>
      <c r="K15" s="77"/>
      <c r="L15" s="77"/>
      <c r="M15" s="77"/>
    </row>
    <row r="16" spans="1:13" ht="15.6" hidden="1">
      <c r="A16" s="113"/>
      <c r="F16" s="59"/>
      <c r="G16" s="59"/>
      <c r="H16" s="214"/>
      <c r="I16" s="61"/>
      <c r="J16" s="61"/>
      <c r="K16" s="61"/>
      <c r="L16" s="61"/>
      <c r="M16" s="61"/>
    </row>
    <row r="17" spans="1:13" ht="15.6" hidden="1">
      <c r="A17" s="113"/>
      <c r="B17" s="111"/>
      <c r="F17" s="67"/>
      <c r="G17" s="67"/>
      <c r="H17" s="214"/>
      <c r="I17" s="67"/>
      <c r="J17" s="67"/>
      <c r="K17" s="67"/>
      <c r="L17" s="67"/>
      <c r="M17" s="97"/>
    </row>
    <row r="18" spans="1:13" s="71" customFormat="1" ht="15">
      <c r="A18" s="83"/>
      <c r="F18" s="74"/>
      <c r="G18" s="74"/>
      <c r="H18" s="214"/>
      <c r="I18" s="77"/>
      <c r="J18" s="77"/>
      <c r="K18" s="77"/>
      <c r="L18" s="77"/>
      <c r="M18" s="77"/>
    </row>
    <row r="19" spans="1:13" ht="15.6" hidden="1">
      <c r="A19" s="113"/>
      <c r="F19" s="59"/>
      <c r="G19" s="59"/>
      <c r="H19" s="214"/>
      <c r="I19" s="61"/>
      <c r="J19" s="61"/>
      <c r="K19" s="61"/>
      <c r="L19" s="61"/>
      <c r="M19" s="61"/>
    </row>
    <row r="20" spans="1:13" ht="15.6" hidden="1">
      <c r="A20" s="113"/>
      <c r="F20" s="59"/>
      <c r="G20" s="59"/>
      <c r="H20" s="214"/>
      <c r="I20" s="61"/>
      <c r="J20" s="61"/>
      <c r="K20" s="61"/>
      <c r="L20" s="61"/>
      <c r="M20" s="61"/>
    </row>
    <row r="21" spans="1:13" ht="15.6" hidden="1">
      <c r="A21" s="113"/>
      <c r="B21" s="111"/>
      <c r="F21" s="67"/>
      <c r="G21" s="67"/>
      <c r="H21" s="214"/>
      <c r="I21" s="97"/>
      <c r="J21" s="97"/>
      <c r="K21" s="97"/>
      <c r="L21" s="97"/>
      <c r="M21" s="97"/>
    </row>
    <row r="22" spans="1:13" ht="15.6" hidden="1">
      <c r="A22" s="113"/>
      <c r="F22" s="59"/>
      <c r="G22" s="59"/>
      <c r="H22" s="214"/>
      <c r="I22" s="61"/>
      <c r="J22" s="61"/>
      <c r="K22" s="61"/>
      <c r="L22" s="61"/>
      <c r="M22" s="61"/>
    </row>
    <row r="23" spans="1:13" ht="15.6" hidden="1">
      <c r="A23" s="113"/>
      <c r="F23" s="59"/>
      <c r="G23" s="59"/>
      <c r="H23" s="214"/>
      <c r="I23" s="61"/>
      <c r="J23" s="61"/>
      <c r="K23" s="61"/>
      <c r="L23" s="61"/>
      <c r="M23" s="61"/>
    </row>
    <row r="24" spans="1:13" ht="15.6" hidden="1">
      <c r="A24" s="113"/>
      <c r="F24" s="59"/>
      <c r="G24" s="59"/>
      <c r="H24" s="214"/>
      <c r="I24" s="61"/>
      <c r="J24" s="61"/>
      <c r="K24" s="61"/>
      <c r="L24" s="61"/>
      <c r="M24" s="61"/>
    </row>
    <row r="25" spans="1:13" ht="15.6" hidden="1">
      <c r="A25" s="113"/>
      <c r="D25" s="114"/>
      <c r="F25" s="59"/>
      <c r="G25" s="59"/>
      <c r="H25" s="214"/>
      <c r="I25" s="61"/>
      <c r="J25" s="61"/>
      <c r="K25" s="61"/>
      <c r="L25" s="61"/>
      <c r="M25" s="61"/>
    </row>
    <row r="26" spans="1:13" ht="15.6" customHeight="1" hidden="1">
      <c r="A26" s="113"/>
      <c r="B26" s="115"/>
      <c r="F26" s="59"/>
      <c r="G26" s="59"/>
      <c r="H26" s="214"/>
      <c r="I26" s="61"/>
      <c r="J26" s="61"/>
      <c r="K26" s="61"/>
      <c r="L26" s="61"/>
      <c r="M26" s="61"/>
    </row>
    <row r="27" spans="1:13" ht="15.6" hidden="1">
      <c r="A27" s="113"/>
      <c r="B27" s="115"/>
      <c r="F27" s="59"/>
      <c r="G27" s="59"/>
      <c r="H27" s="214"/>
      <c r="I27" s="61"/>
      <c r="J27" s="61"/>
      <c r="K27" s="61"/>
      <c r="L27" s="61"/>
      <c r="M27" s="61"/>
    </row>
    <row r="28" spans="1:13" ht="15.6" hidden="1">
      <c r="A28" s="113"/>
      <c r="B28" s="111"/>
      <c r="F28" s="67"/>
      <c r="G28" s="67"/>
      <c r="H28" s="214"/>
      <c r="I28" s="97"/>
      <c r="J28" s="97"/>
      <c r="K28" s="97"/>
      <c r="L28" s="97"/>
      <c r="M28" s="97"/>
    </row>
    <row r="29" spans="1:13" ht="15.6" hidden="1">
      <c r="A29" s="113"/>
      <c r="F29" s="59"/>
      <c r="G29" s="59"/>
      <c r="H29" s="214"/>
      <c r="I29" s="61"/>
      <c r="J29" s="61"/>
      <c r="K29" s="61"/>
      <c r="L29" s="61"/>
      <c r="M29" s="61"/>
    </row>
    <row r="30" spans="1:13" ht="15.6" hidden="1">
      <c r="A30" s="113"/>
      <c r="F30" s="59"/>
      <c r="G30" s="59"/>
      <c r="H30" s="214"/>
      <c r="I30" s="61"/>
      <c r="J30" s="61"/>
      <c r="K30" s="61"/>
      <c r="L30" s="61"/>
      <c r="M30" s="61"/>
    </row>
    <row r="31" spans="1:13" ht="15.6" hidden="1">
      <c r="A31" s="113"/>
      <c r="F31" s="59"/>
      <c r="G31" s="59"/>
      <c r="H31" s="214"/>
      <c r="I31" s="61"/>
      <c r="J31" s="61"/>
      <c r="K31" s="61"/>
      <c r="L31" s="61"/>
      <c r="M31" s="61"/>
    </row>
    <row r="32" spans="1:13" ht="15.6" hidden="1">
      <c r="A32" s="113"/>
      <c r="F32" s="59"/>
      <c r="G32" s="59"/>
      <c r="H32" s="214"/>
      <c r="I32" s="61"/>
      <c r="J32" s="61"/>
      <c r="K32" s="61"/>
      <c r="L32" s="61"/>
      <c r="M32" s="61"/>
    </row>
    <row r="33" spans="1:13" ht="15.6" hidden="1">
      <c r="A33" s="113"/>
      <c r="F33" s="59"/>
      <c r="G33" s="59"/>
      <c r="H33" s="214"/>
      <c r="I33" s="61"/>
      <c r="J33" s="61"/>
      <c r="K33" s="61"/>
      <c r="L33" s="61"/>
      <c r="M33" s="61"/>
    </row>
    <row r="34" spans="1:13" ht="15.6" hidden="1">
      <c r="A34" s="113"/>
      <c r="B34" s="111"/>
      <c r="F34" s="67"/>
      <c r="G34" s="67"/>
      <c r="H34" s="214"/>
      <c r="I34" s="97"/>
      <c r="J34" s="97"/>
      <c r="K34" s="97"/>
      <c r="L34" s="97"/>
      <c r="M34" s="97"/>
    </row>
    <row r="35" spans="1:13" ht="15.6" hidden="1">
      <c r="A35" s="113"/>
      <c r="F35" s="59"/>
      <c r="G35" s="59"/>
      <c r="H35" s="214"/>
      <c r="I35" s="61"/>
      <c r="J35" s="61"/>
      <c r="K35" s="61"/>
      <c r="L35" s="61"/>
      <c r="M35" s="61"/>
    </row>
    <row r="36" spans="1:13" s="71" customFormat="1" ht="15">
      <c r="A36" s="83"/>
      <c r="F36" s="74"/>
      <c r="G36" s="74"/>
      <c r="H36" s="214"/>
      <c r="I36" s="77"/>
      <c r="J36" s="77"/>
      <c r="K36" s="77"/>
      <c r="L36" s="77"/>
      <c r="M36" s="77"/>
    </row>
    <row r="37" spans="1:13" ht="15.6" hidden="1">
      <c r="A37" s="113"/>
      <c r="F37" s="59"/>
      <c r="G37" s="59"/>
      <c r="H37" s="214"/>
      <c r="I37" s="61"/>
      <c r="J37" s="61"/>
      <c r="K37" s="61"/>
      <c r="L37" s="61"/>
      <c r="M37" s="61"/>
    </row>
    <row r="38" spans="1:13" ht="15.6" hidden="1">
      <c r="A38" s="113"/>
      <c r="F38" s="59"/>
      <c r="G38" s="59"/>
      <c r="H38" s="214"/>
      <c r="I38" s="61"/>
      <c r="J38" s="61"/>
      <c r="K38" s="61"/>
      <c r="L38" s="61"/>
      <c r="M38" s="61"/>
    </row>
    <row r="39" spans="1:13" ht="15.6" hidden="1">
      <c r="A39" s="113"/>
      <c r="F39" s="59"/>
      <c r="G39" s="59"/>
      <c r="H39" s="214"/>
      <c r="I39" s="61"/>
      <c r="J39" s="61"/>
      <c r="K39" s="61"/>
      <c r="L39" s="61"/>
      <c r="M39" s="61"/>
    </row>
    <row r="40" spans="1:13" ht="15.6" customHeight="1" hidden="1">
      <c r="A40" s="113"/>
      <c r="F40" s="59"/>
      <c r="G40" s="59"/>
      <c r="H40" s="214"/>
      <c r="I40" s="61"/>
      <c r="J40" s="61"/>
      <c r="K40" s="61"/>
      <c r="L40" s="61"/>
      <c r="M40" s="61"/>
    </row>
    <row r="41" spans="1:13" ht="15.6" customHeight="1" hidden="1">
      <c r="A41" s="113"/>
      <c r="F41" s="59"/>
      <c r="G41" s="59"/>
      <c r="H41" s="214"/>
      <c r="I41" s="61"/>
      <c r="J41" s="61"/>
      <c r="K41" s="61"/>
      <c r="L41" s="61"/>
      <c r="M41" s="61"/>
    </row>
    <row r="42" spans="1:13" ht="15.6" customHeight="1" hidden="1">
      <c r="A42" s="113"/>
      <c r="B42" s="111"/>
      <c r="F42" s="67"/>
      <c r="G42" s="67"/>
      <c r="H42" s="214"/>
      <c r="I42" s="97"/>
      <c r="J42" s="97"/>
      <c r="K42" s="97"/>
      <c r="L42" s="97"/>
      <c r="M42" s="97"/>
    </row>
    <row r="43" spans="1:13" ht="15.6" hidden="1">
      <c r="A43" s="113"/>
      <c r="F43" s="59"/>
      <c r="G43" s="59"/>
      <c r="H43" s="214"/>
      <c r="I43" s="61"/>
      <c r="J43" s="61"/>
      <c r="K43" s="61"/>
      <c r="L43" s="61"/>
      <c r="M43" s="61"/>
    </row>
    <row r="44" spans="1:13" ht="15.6" customHeight="1" hidden="1">
      <c r="A44" s="113"/>
      <c r="F44" s="59"/>
      <c r="G44" s="59"/>
      <c r="H44" s="116"/>
      <c r="I44" s="61"/>
      <c r="J44" s="61"/>
      <c r="K44" s="61"/>
      <c r="L44" s="61"/>
      <c r="M44" s="61"/>
    </row>
    <row r="45" spans="1:13" ht="15.6" hidden="1">
      <c r="A45" s="113"/>
      <c r="C45" s="111"/>
      <c r="F45" s="59"/>
      <c r="G45" s="59"/>
      <c r="I45" s="61"/>
      <c r="J45" s="61"/>
      <c r="K45" s="61"/>
      <c r="L45" s="61"/>
      <c r="M45" s="61"/>
    </row>
    <row r="46" spans="2:13" ht="15.6" hidden="1">
      <c r="B46" s="111"/>
      <c r="F46" s="67"/>
      <c r="G46" s="67"/>
      <c r="I46" s="97"/>
      <c r="J46" s="97"/>
      <c r="K46" s="97"/>
      <c r="L46" s="97"/>
      <c r="M46" s="97"/>
    </row>
    <row r="47" spans="6:13" ht="15.6" hidden="1">
      <c r="F47" s="59"/>
      <c r="G47" s="59"/>
      <c r="H47" s="116"/>
      <c r="I47" s="61"/>
      <c r="J47" s="61"/>
      <c r="K47" s="61"/>
      <c r="L47" s="61"/>
      <c r="M47" s="61"/>
    </row>
    <row r="48" spans="1:13" ht="16.15" customHeight="1" hidden="1">
      <c r="A48" s="117"/>
      <c r="B48" s="111"/>
      <c r="F48" s="59"/>
      <c r="G48" s="59"/>
      <c r="H48" s="116"/>
      <c r="I48" s="61"/>
      <c r="J48" s="61"/>
      <c r="K48" s="61"/>
      <c r="L48" s="61"/>
      <c r="M48" s="61"/>
    </row>
    <row r="49" spans="2:13" s="71" customFormat="1" ht="20.45">
      <c r="B49" s="93"/>
      <c r="F49" s="72"/>
      <c r="G49" s="72"/>
      <c r="I49" s="94"/>
      <c r="J49" s="94"/>
      <c r="K49" s="94"/>
      <c r="L49" s="94"/>
      <c r="M49" s="94"/>
    </row>
    <row r="50" spans="2:13" ht="5.45" customHeight="1" hidden="1">
      <c r="B50" s="107"/>
      <c r="F50" s="108"/>
      <c r="G50" s="108"/>
      <c r="I50" s="109"/>
      <c r="J50" s="109"/>
      <c r="K50" s="109"/>
      <c r="L50" s="109"/>
      <c r="M50" s="109"/>
    </row>
    <row r="51" spans="2:7" ht="15.6" customHeight="1" hidden="1">
      <c r="B51" s="106"/>
      <c r="F51" s="59"/>
      <c r="G51" s="59"/>
    </row>
    <row r="52" spans="6:8" ht="15.6" customHeight="1" hidden="1">
      <c r="F52" s="59"/>
      <c r="G52" s="59"/>
      <c r="H52" s="116"/>
    </row>
    <row r="53" spans="6:7" ht="15.6" customHeight="1" hidden="1">
      <c r="F53" s="59"/>
      <c r="G53" s="59"/>
    </row>
    <row r="54" spans="6:7" ht="16.15" customHeight="1" hidden="1">
      <c r="F54" s="59"/>
      <c r="G54" s="59"/>
    </row>
    <row r="55" spans="2:13" ht="21" customHeight="1" hidden="1">
      <c r="B55" s="107"/>
      <c r="F55" s="67"/>
      <c r="G55" s="67"/>
      <c r="I55" s="68"/>
      <c r="J55" s="68"/>
      <c r="K55" s="68"/>
      <c r="L55" s="68"/>
      <c r="M55" s="68"/>
    </row>
    <row r="56" spans="2:13" ht="12" customHeight="1" hidden="1">
      <c r="B56" s="107"/>
      <c r="F56" s="67"/>
      <c r="G56" s="67"/>
      <c r="I56" s="68"/>
      <c r="J56" s="68"/>
      <c r="K56" s="68"/>
      <c r="L56" s="68"/>
      <c r="M56" s="68"/>
    </row>
    <row r="57" spans="1:7" ht="15.6" hidden="1">
      <c r="A57" s="118"/>
      <c r="B57" s="106"/>
      <c r="F57" s="59"/>
      <c r="G57" s="59"/>
    </row>
    <row r="58" spans="6:13" ht="15.6" hidden="1">
      <c r="F58" s="59"/>
      <c r="G58" s="59"/>
      <c r="H58" s="116"/>
      <c r="I58" s="61"/>
      <c r="J58" s="61"/>
      <c r="K58" s="61"/>
      <c r="L58" s="61"/>
      <c r="M58" s="61"/>
    </row>
    <row r="59" spans="6:13" ht="15.6" hidden="1">
      <c r="F59" s="59"/>
      <c r="G59" s="59"/>
      <c r="H59" s="116"/>
      <c r="I59" s="61"/>
      <c r="J59" s="61"/>
      <c r="K59" s="61"/>
      <c r="L59" s="61"/>
      <c r="M59" s="61"/>
    </row>
    <row r="60" spans="6:13" ht="15.6" hidden="1">
      <c r="F60" s="67"/>
      <c r="G60" s="67"/>
      <c r="I60" s="97"/>
      <c r="J60" s="97"/>
      <c r="K60" s="97"/>
      <c r="L60" s="97"/>
      <c r="M60" s="97"/>
    </row>
    <row r="61" spans="6:8" ht="15.6" hidden="1">
      <c r="F61" s="98"/>
      <c r="G61" s="99"/>
      <c r="H61" s="119"/>
    </row>
    <row r="62" spans="2:7" ht="15.6" customHeight="1" hidden="1">
      <c r="B62" s="106"/>
      <c r="F62" s="59"/>
      <c r="G62" s="59"/>
    </row>
    <row r="63" spans="6:8" ht="15.6" customHeight="1" hidden="1">
      <c r="F63" s="59"/>
      <c r="G63" s="59"/>
      <c r="H63" s="116"/>
    </row>
    <row r="64" spans="6:7" ht="15.6" customHeight="1" hidden="1">
      <c r="F64" s="59"/>
      <c r="G64" s="59"/>
    </row>
    <row r="65" spans="6:7" ht="16.15" customHeight="1" hidden="1">
      <c r="F65" s="59"/>
      <c r="G65" s="59"/>
    </row>
    <row r="66" spans="6:13" ht="16.15" customHeight="1" hidden="1">
      <c r="F66" s="67"/>
      <c r="G66" s="67"/>
      <c r="I66" s="68"/>
      <c r="J66" s="68"/>
      <c r="K66" s="68"/>
      <c r="L66" s="68"/>
      <c r="M66" s="68"/>
    </row>
    <row r="67" spans="6:13" ht="7.9" customHeight="1" hidden="1">
      <c r="F67" s="67"/>
      <c r="G67" s="67"/>
      <c r="I67" s="68"/>
      <c r="J67" s="68"/>
      <c r="K67" s="68"/>
      <c r="L67" s="68"/>
      <c r="M67" s="68"/>
    </row>
    <row r="68" spans="1:7" ht="15.6" hidden="1">
      <c r="A68" s="118"/>
      <c r="B68" s="106"/>
      <c r="F68" s="59"/>
      <c r="G68" s="59"/>
    </row>
    <row r="69" spans="6:13" ht="15.6" hidden="1">
      <c r="F69" s="59"/>
      <c r="G69" s="59"/>
      <c r="H69" s="215"/>
      <c r="I69" s="61"/>
      <c r="J69" s="61"/>
      <c r="K69" s="61"/>
      <c r="L69" s="61"/>
      <c r="M69" s="61"/>
    </row>
    <row r="70" spans="6:13" ht="15.6" hidden="1">
      <c r="F70" s="59"/>
      <c r="G70" s="59"/>
      <c r="H70" s="215"/>
      <c r="I70" s="61"/>
      <c r="J70" s="61"/>
      <c r="K70" s="61"/>
      <c r="L70" s="61"/>
      <c r="M70" s="61"/>
    </row>
    <row r="71" spans="2:13" ht="15.6" hidden="1">
      <c r="B71" s="111"/>
      <c r="F71" s="67"/>
      <c r="G71" s="67"/>
      <c r="H71" s="215"/>
      <c r="I71" s="97"/>
      <c r="J71" s="97"/>
      <c r="K71" s="97"/>
      <c r="L71" s="97"/>
      <c r="M71" s="97"/>
    </row>
    <row r="72" spans="6:13" ht="15.6" hidden="1">
      <c r="F72" s="59"/>
      <c r="G72" s="59"/>
      <c r="H72" s="215"/>
      <c r="I72" s="61"/>
      <c r="J72" s="61"/>
      <c r="K72" s="61"/>
      <c r="L72" s="61"/>
      <c r="M72" s="61"/>
    </row>
    <row r="73" spans="6:13" ht="15.6" customHeight="1" hidden="1">
      <c r="F73" s="59"/>
      <c r="G73" s="59"/>
      <c r="H73" s="215"/>
      <c r="I73" s="61"/>
      <c r="J73" s="61"/>
      <c r="K73" s="61"/>
      <c r="L73" s="61"/>
      <c r="M73" s="61"/>
    </row>
    <row r="74" spans="2:13" ht="15.6" hidden="1">
      <c r="B74" s="218"/>
      <c r="F74" s="219"/>
      <c r="G74" s="219"/>
      <c r="H74" s="215"/>
      <c r="I74" s="220"/>
      <c r="J74" s="220"/>
      <c r="K74" s="220"/>
      <c r="L74" s="220"/>
      <c r="M74" s="220"/>
    </row>
    <row r="75" spans="2:13" ht="15.6" hidden="1">
      <c r="B75" s="218"/>
      <c r="F75" s="219"/>
      <c r="G75" s="219"/>
      <c r="H75" s="215"/>
      <c r="I75" s="220"/>
      <c r="J75" s="220"/>
      <c r="K75" s="220"/>
      <c r="L75" s="220"/>
      <c r="M75" s="220"/>
    </row>
    <row r="76" spans="2:13" ht="15.6" hidden="1">
      <c r="B76" s="111"/>
      <c r="F76" s="120"/>
      <c r="G76" s="120"/>
      <c r="H76" s="215"/>
      <c r="I76" s="121"/>
      <c r="J76" s="121"/>
      <c r="K76" s="121"/>
      <c r="L76" s="121"/>
      <c r="M76" s="97"/>
    </row>
    <row r="77" spans="6:13" ht="15.6" customHeight="1" hidden="1">
      <c r="F77" s="59"/>
      <c r="G77" s="59"/>
      <c r="H77" s="215"/>
      <c r="I77" s="61"/>
      <c r="J77" s="61"/>
      <c r="K77" s="61"/>
      <c r="L77" s="61"/>
      <c r="M77" s="61"/>
    </row>
    <row r="78" spans="6:13" ht="15.6" hidden="1">
      <c r="F78" s="59"/>
      <c r="G78" s="59"/>
      <c r="H78" s="215"/>
      <c r="I78" s="61"/>
      <c r="J78" s="61"/>
      <c r="K78" s="61"/>
      <c r="L78" s="61"/>
      <c r="M78" s="61"/>
    </row>
    <row r="79" spans="6:13" ht="15.6" hidden="1">
      <c r="F79" s="59"/>
      <c r="G79" s="59"/>
      <c r="H79" s="215"/>
      <c r="I79" s="61"/>
      <c r="J79" s="61"/>
      <c r="K79" s="61"/>
      <c r="L79" s="61"/>
      <c r="M79" s="61"/>
    </row>
    <row r="80" spans="2:13" ht="15.6" hidden="1">
      <c r="B80" s="111"/>
      <c r="F80" s="67"/>
      <c r="G80" s="67"/>
      <c r="H80" s="215"/>
      <c r="I80" s="97"/>
      <c r="J80" s="97"/>
      <c r="K80" s="97"/>
      <c r="L80" s="97"/>
      <c r="M80" s="97"/>
    </row>
    <row r="81" spans="6:13" ht="15.6" hidden="1">
      <c r="F81" s="59"/>
      <c r="G81" s="59"/>
      <c r="H81" s="215"/>
      <c r="I81" s="61"/>
      <c r="J81" s="61"/>
      <c r="K81" s="61"/>
      <c r="L81" s="61"/>
      <c r="M81" s="61"/>
    </row>
    <row r="82" spans="6:13" ht="15.6" hidden="1">
      <c r="F82" s="67"/>
      <c r="G82" s="67"/>
      <c r="I82" s="97"/>
      <c r="J82" s="97"/>
      <c r="K82" s="97"/>
      <c r="L82" s="97"/>
      <c r="M82" s="97"/>
    </row>
    <row r="83" spans="1:7" ht="15.6" hidden="1">
      <c r="A83" s="118"/>
      <c r="B83" s="106"/>
      <c r="F83" s="59"/>
      <c r="G83" s="59"/>
    </row>
    <row r="84" spans="6:8" ht="15.6" hidden="1">
      <c r="F84" s="59"/>
      <c r="G84" s="59"/>
      <c r="H84" s="215"/>
    </row>
    <row r="85" spans="6:8" ht="15.6" hidden="1">
      <c r="F85" s="59"/>
      <c r="G85" s="59"/>
      <c r="H85" s="215"/>
    </row>
    <row r="86" spans="6:8" ht="15.6" hidden="1">
      <c r="F86" s="59"/>
      <c r="G86" s="59"/>
      <c r="H86" s="215"/>
    </row>
    <row r="87" spans="6:13" ht="15.6" hidden="1">
      <c r="F87" s="67"/>
      <c r="G87" s="67"/>
      <c r="I87" s="68"/>
      <c r="J87" s="68"/>
      <c r="K87" s="68"/>
      <c r="L87" s="68"/>
      <c r="M87" s="68"/>
    </row>
    <row r="88" spans="2:13" ht="20.45" hidden="1">
      <c r="B88" s="107"/>
      <c r="F88" s="108"/>
      <c r="G88" s="108"/>
      <c r="I88" s="109"/>
      <c r="J88" s="109"/>
      <c r="K88" s="109"/>
      <c r="L88" s="109"/>
      <c r="M88" s="109"/>
    </row>
    <row r="89" spans="2:13" ht="5.45" customHeight="1" hidden="1">
      <c r="B89" s="107"/>
      <c r="F89" s="108"/>
      <c r="G89" s="108"/>
      <c r="I89" s="109"/>
      <c r="J89" s="109"/>
      <c r="K89" s="109"/>
      <c r="L89" s="109"/>
      <c r="M89" s="109"/>
    </row>
    <row r="90" spans="1:7" ht="15.6" hidden="1">
      <c r="A90" s="118"/>
      <c r="B90" s="106"/>
      <c r="F90" s="59"/>
      <c r="G90" s="59"/>
    </row>
    <row r="91" spans="4:13" ht="15.6" hidden="1">
      <c r="D91" s="122"/>
      <c r="F91" s="59"/>
      <c r="G91" s="59"/>
      <c r="H91" s="215"/>
      <c r="I91" s="61"/>
      <c r="J91" s="61"/>
      <c r="K91" s="61"/>
      <c r="L91" s="61"/>
      <c r="M91" s="61"/>
    </row>
    <row r="92" spans="6:13" ht="15.6" hidden="1">
      <c r="F92" s="59"/>
      <c r="G92" s="59"/>
      <c r="H92" s="215"/>
      <c r="I92" s="61"/>
      <c r="J92" s="61"/>
      <c r="K92" s="61"/>
      <c r="L92" s="61"/>
      <c r="M92" s="61"/>
    </row>
    <row r="93" spans="6:13" ht="15.6" hidden="1">
      <c r="F93" s="59"/>
      <c r="G93" s="59"/>
      <c r="H93" s="215"/>
      <c r="I93" s="61"/>
      <c r="J93" s="61"/>
      <c r="K93" s="61"/>
      <c r="L93" s="61"/>
      <c r="M93" s="61"/>
    </row>
    <row r="94" spans="2:13" ht="15.6" hidden="1">
      <c r="B94" s="111"/>
      <c r="F94" s="67"/>
      <c r="G94" s="67"/>
      <c r="H94" s="215"/>
      <c r="I94" s="97"/>
      <c r="J94" s="97"/>
      <c r="K94" s="97"/>
      <c r="L94" s="97"/>
      <c r="M94" s="97"/>
    </row>
    <row r="95" spans="6:13" ht="15.6" hidden="1">
      <c r="F95" s="59"/>
      <c r="G95" s="59"/>
      <c r="H95" s="215"/>
      <c r="I95" s="61"/>
      <c r="J95" s="61"/>
      <c r="K95" s="61"/>
      <c r="L95" s="61"/>
      <c r="M95" s="61"/>
    </row>
    <row r="96" spans="6:13" ht="15.6" hidden="1">
      <c r="F96" s="59"/>
      <c r="G96" s="59"/>
      <c r="H96" s="215"/>
      <c r="I96" s="61"/>
      <c r="J96" s="61"/>
      <c r="K96" s="61"/>
      <c r="L96" s="61"/>
      <c r="M96" s="61"/>
    </row>
    <row r="97" spans="6:13" ht="15.6" hidden="1">
      <c r="F97" s="59"/>
      <c r="G97" s="59"/>
      <c r="H97" s="215"/>
      <c r="I97" s="61"/>
      <c r="J97" s="61"/>
      <c r="K97" s="61"/>
      <c r="L97" s="61"/>
      <c r="M97" s="61"/>
    </row>
    <row r="98" spans="6:13" ht="15.6" hidden="1">
      <c r="F98" s="59"/>
      <c r="G98" s="59"/>
      <c r="H98" s="215"/>
      <c r="I98" s="61"/>
      <c r="J98" s="61"/>
      <c r="K98" s="61"/>
      <c r="L98" s="61"/>
      <c r="M98" s="61"/>
    </row>
    <row r="99" spans="6:13" ht="15.6" hidden="1">
      <c r="F99" s="59"/>
      <c r="G99" s="59"/>
      <c r="H99" s="215"/>
      <c r="I99" s="61"/>
      <c r="J99" s="61"/>
      <c r="K99" s="61"/>
      <c r="L99" s="61"/>
      <c r="M99" s="61"/>
    </row>
    <row r="100" spans="2:13" ht="15.6" hidden="1">
      <c r="B100" s="111"/>
      <c r="F100" s="67"/>
      <c r="G100" s="67"/>
      <c r="H100" s="215"/>
      <c r="I100" s="97"/>
      <c r="J100" s="97"/>
      <c r="K100" s="97"/>
      <c r="L100" s="97"/>
      <c r="M100" s="97"/>
    </row>
    <row r="101" spans="6:13" ht="15.6" hidden="1">
      <c r="F101" s="59"/>
      <c r="G101" s="59"/>
      <c r="H101" s="116"/>
      <c r="I101" s="61"/>
      <c r="J101" s="61"/>
      <c r="K101" s="61"/>
      <c r="L101" s="61"/>
      <c r="M101" s="61"/>
    </row>
    <row r="102" spans="2:13" ht="20.45" hidden="1">
      <c r="B102" s="107"/>
      <c r="F102" s="108"/>
      <c r="G102" s="108"/>
      <c r="I102" s="109"/>
      <c r="J102" s="109"/>
      <c r="K102" s="109"/>
      <c r="L102" s="109"/>
      <c r="M102" s="109"/>
    </row>
    <row r="103" spans="1:7" ht="15.6" hidden="1">
      <c r="A103" s="118"/>
      <c r="B103" s="106"/>
      <c r="F103" s="59"/>
      <c r="G103" s="59"/>
    </row>
    <row r="104" spans="6:13" ht="15.6" hidden="1">
      <c r="F104" s="59"/>
      <c r="G104" s="59"/>
      <c r="H104" s="215"/>
      <c r="I104" s="61"/>
      <c r="J104" s="61"/>
      <c r="K104" s="61"/>
      <c r="L104" s="61"/>
      <c r="M104" s="61"/>
    </row>
    <row r="105" spans="6:13" ht="15.6" hidden="1">
      <c r="F105" s="59"/>
      <c r="G105" s="59"/>
      <c r="H105" s="215"/>
      <c r="I105" s="61"/>
      <c r="J105" s="61"/>
      <c r="K105" s="61"/>
      <c r="L105" s="61"/>
      <c r="M105" s="61"/>
    </row>
    <row r="106" spans="6:13" ht="15.6" hidden="1">
      <c r="F106" s="59"/>
      <c r="G106" s="59"/>
      <c r="H106" s="215"/>
      <c r="I106" s="61"/>
      <c r="J106" s="61"/>
      <c r="K106" s="61"/>
      <c r="L106" s="61"/>
      <c r="M106" s="61"/>
    </row>
    <row r="107" spans="2:13" ht="15.6" hidden="1">
      <c r="B107" s="123"/>
      <c r="F107" s="67"/>
      <c r="G107" s="67"/>
      <c r="I107" s="97"/>
      <c r="J107" s="97"/>
      <c r="K107" s="97"/>
      <c r="L107" s="97"/>
      <c r="M107" s="97"/>
    </row>
    <row r="108" spans="6:7" ht="6.6" customHeight="1" hidden="1">
      <c r="F108" s="59"/>
      <c r="G108" s="59"/>
    </row>
    <row r="109" spans="1:7" ht="15.6" hidden="1">
      <c r="A109" s="118"/>
      <c r="B109" s="106"/>
      <c r="F109" s="59"/>
      <c r="G109" s="59"/>
    </row>
    <row r="110" spans="6:13" ht="15.6" hidden="1">
      <c r="F110" s="59"/>
      <c r="G110" s="59"/>
      <c r="H110" s="215"/>
      <c r="I110" s="61"/>
      <c r="J110" s="61"/>
      <c r="K110" s="61"/>
      <c r="L110" s="61"/>
      <c r="M110" s="61"/>
    </row>
    <row r="111" spans="6:13" ht="15.6" hidden="1">
      <c r="F111" s="59"/>
      <c r="G111" s="59"/>
      <c r="H111" s="215"/>
      <c r="I111" s="61"/>
      <c r="J111" s="61"/>
      <c r="K111" s="61"/>
      <c r="L111" s="61"/>
      <c r="M111" s="61"/>
    </row>
    <row r="112" spans="6:13" ht="15.6" hidden="1">
      <c r="F112" s="59"/>
      <c r="G112" s="59"/>
      <c r="H112" s="215"/>
      <c r="I112" s="61"/>
      <c r="J112" s="61"/>
      <c r="K112" s="61"/>
      <c r="L112" s="61"/>
      <c r="M112" s="61"/>
    </row>
    <row r="113" spans="6:13" ht="15.6" customHeight="1" hidden="1">
      <c r="F113" s="59"/>
      <c r="G113" s="59"/>
      <c r="H113" s="215"/>
      <c r="I113" s="61"/>
      <c r="J113" s="61"/>
      <c r="K113" s="61"/>
      <c r="L113" s="61"/>
      <c r="M113" s="61"/>
    </row>
    <row r="114" spans="6:13" ht="15.6" hidden="1">
      <c r="F114" s="59"/>
      <c r="G114" s="59"/>
      <c r="H114" s="215"/>
      <c r="I114" s="61"/>
      <c r="J114" s="61"/>
      <c r="K114" s="61"/>
      <c r="L114" s="61"/>
      <c r="M114" s="61"/>
    </row>
    <row r="115" spans="6:13" ht="15.6" hidden="1">
      <c r="F115" s="59"/>
      <c r="G115" s="59"/>
      <c r="H115" s="215"/>
      <c r="I115" s="61"/>
      <c r="J115" s="61"/>
      <c r="K115" s="61"/>
      <c r="L115" s="61"/>
      <c r="M115" s="61"/>
    </row>
    <row r="116" spans="2:13" ht="31.15" customHeight="1" hidden="1">
      <c r="B116" s="124"/>
      <c r="F116" s="59"/>
      <c r="G116" s="59"/>
      <c r="H116" s="215"/>
      <c r="I116" s="61"/>
      <c r="J116" s="61"/>
      <c r="K116" s="61"/>
      <c r="L116" s="61"/>
      <c r="M116" s="61"/>
    </row>
    <row r="117" spans="6:13" ht="15.6" hidden="1">
      <c r="F117" s="59"/>
      <c r="G117" s="59"/>
      <c r="H117" s="215"/>
      <c r="I117" s="61"/>
      <c r="J117" s="61"/>
      <c r="K117" s="61"/>
      <c r="L117" s="61"/>
      <c r="M117" s="61"/>
    </row>
    <row r="118" spans="2:13" ht="15.6" hidden="1">
      <c r="B118" s="111"/>
      <c r="F118" s="67"/>
      <c r="G118" s="67"/>
      <c r="H118" s="125"/>
      <c r="I118" s="97"/>
      <c r="J118" s="97"/>
      <c r="K118" s="97"/>
      <c r="L118" s="97"/>
      <c r="M118" s="97"/>
    </row>
    <row r="119" spans="6:13" ht="15.6" hidden="1">
      <c r="F119" s="59"/>
      <c r="G119" s="59"/>
      <c r="H119" s="116"/>
      <c r="I119" s="61"/>
      <c r="J119" s="61"/>
      <c r="K119" s="61"/>
      <c r="L119" s="61"/>
      <c r="M119" s="61"/>
    </row>
    <row r="120" spans="6:13" ht="15.6" hidden="1">
      <c r="F120" s="67"/>
      <c r="G120" s="67"/>
      <c r="I120" s="97"/>
      <c r="J120" s="97"/>
      <c r="K120" s="97"/>
      <c r="L120" s="97"/>
      <c r="M120" s="97"/>
    </row>
    <row r="121" spans="6:8" ht="15.6" hidden="1">
      <c r="F121" s="98"/>
      <c r="G121" s="99"/>
      <c r="H121" s="119"/>
    </row>
    <row r="122" spans="1:7" ht="15.6" hidden="1">
      <c r="A122" s="118"/>
      <c r="B122" s="106"/>
      <c r="F122" s="59"/>
      <c r="G122" s="59"/>
    </row>
    <row r="123" spans="6:13" ht="15.6" hidden="1">
      <c r="F123" s="59"/>
      <c r="G123" s="59"/>
      <c r="H123" s="116"/>
      <c r="I123" s="61"/>
      <c r="J123" s="61"/>
      <c r="K123" s="61"/>
      <c r="L123" s="61"/>
      <c r="M123" s="61"/>
    </row>
    <row r="124" spans="6:13" ht="15.6" hidden="1">
      <c r="F124" s="67"/>
      <c r="G124" s="67"/>
      <c r="I124" s="97"/>
      <c r="J124" s="97"/>
      <c r="K124" s="97"/>
      <c r="L124" s="97"/>
      <c r="M124" s="97"/>
    </row>
    <row r="125" spans="6:7" ht="7.9" customHeight="1" hidden="1">
      <c r="F125" s="59"/>
      <c r="G125" s="59"/>
    </row>
    <row r="126" spans="1:7" ht="15.6" hidden="1">
      <c r="A126" s="118"/>
      <c r="B126" s="106"/>
      <c r="F126" s="59"/>
      <c r="G126" s="59"/>
    </row>
    <row r="127" spans="6:13" ht="15.6" hidden="1">
      <c r="F127" s="59"/>
      <c r="G127" s="59"/>
      <c r="H127" s="116"/>
      <c r="I127" s="61"/>
      <c r="J127" s="61"/>
      <c r="K127" s="61"/>
      <c r="L127" s="61"/>
      <c r="M127" s="61"/>
    </row>
    <row r="128" spans="6:13" ht="15.6" hidden="1">
      <c r="F128" s="67"/>
      <c r="G128" s="67"/>
      <c r="I128" s="97"/>
      <c r="J128" s="97"/>
      <c r="K128" s="97"/>
      <c r="L128" s="97"/>
      <c r="M128" s="97"/>
    </row>
    <row r="129" spans="6:7" ht="6.6" customHeight="1" hidden="1">
      <c r="F129" s="59"/>
      <c r="G129" s="59"/>
    </row>
    <row r="130" spans="2:13" ht="20.45" hidden="1">
      <c r="B130" s="107"/>
      <c r="F130" s="108"/>
      <c r="G130" s="108"/>
      <c r="H130" s="100"/>
      <c r="I130" s="109"/>
      <c r="J130" s="109"/>
      <c r="K130" s="109"/>
      <c r="L130" s="109"/>
      <c r="M130" s="109"/>
    </row>
    <row r="131" spans="6:7" ht="6.6" customHeight="1">
      <c r="F131" s="59"/>
      <c r="G131" s="59"/>
    </row>
    <row r="132" spans="1:13" s="71" customFormat="1" ht="15.6">
      <c r="A132" s="92"/>
      <c r="B132" s="95"/>
      <c r="F132" s="74"/>
      <c r="G132" s="74"/>
      <c r="I132" s="75"/>
      <c r="J132" s="75"/>
      <c r="K132" s="75"/>
      <c r="L132" s="75"/>
      <c r="M132" s="75"/>
    </row>
    <row r="133" spans="6:13" s="71" customFormat="1" ht="15.6" hidden="1">
      <c r="F133" s="74"/>
      <c r="G133" s="74"/>
      <c r="H133" s="214"/>
      <c r="I133" s="77"/>
      <c r="J133" s="77"/>
      <c r="K133" s="77"/>
      <c r="L133" s="77"/>
      <c r="M133" s="77"/>
    </row>
    <row r="134" spans="6:13" s="71" customFormat="1" ht="15.6" hidden="1">
      <c r="F134" s="74"/>
      <c r="G134" s="74"/>
      <c r="H134" s="214"/>
      <c r="I134" s="77"/>
      <c r="J134" s="77"/>
      <c r="K134" s="77"/>
      <c r="L134" s="77"/>
      <c r="M134" s="77"/>
    </row>
    <row r="135" spans="6:13" s="71" customFormat="1" ht="15.6" hidden="1">
      <c r="F135" s="74"/>
      <c r="G135" s="74"/>
      <c r="H135" s="214"/>
      <c r="I135" s="77"/>
      <c r="J135" s="77"/>
      <c r="K135" s="77"/>
      <c r="L135" s="77"/>
      <c r="M135" s="77"/>
    </row>
    <row r="136" spans="6:13" s="71" customFormat="1" ht="15">
      <c r="F136" s="74"/>
      <c r="G136" s="74"/>
      <c r="H136" s="214"/>
      <c r="I136" s="77"/>
      <c r="J136" s="77"/>
      <c r="K136" s="77"/>
      <c r="L136" s="77"/>
      <c r="M136" s="77"/>
    </row>
    <row r="137" spans="6:13" s="71" customFormat="1" ht="15.6" hidden="1">
      <c r="F137" s="74"/>
      <c r="G137" s="74"/>
      <c r="H137" s="214"/>
      <c r="I137" s="77"/>
      <c r="J137" s="77"/>
      <c r="K137" s="77"/>
      <c r="L137" s="77"/>
      <c r="M137" s="77"/>
    </row>
    <row r="138" spans="6:13" s="71" customFormat="1" ht="15.6" hidden="1">
      <c r="F138" s="74"/>
      <c r="G138" s="74"/>
      <c r="H138" s="214"/>
      <c r="I138" s="77"/>
      <c r="J138" s="77"/>
      <c r="K138" s="77"/>
      <c r="L138" s="77"/>
      <c r="M138" s="77"/>
    </row>
    <row r="139" spans="2:13" s="71" customFormat="1" ht="15.6" hidden="1">
      <c r="B139" s="96"/>
      <c r="F139" s="74"/>
      <c r="G139" s="74"/>
      <c r="H139" s="214"/>
      <c r="I139" s="77"/>
      <c r="J139" s="77"/>
      <c r="K139" s="77"/>
      <c r="L139" s="77"/>
      <c r="M139" s="77"/>
    </row>
    <row r="140" spans="6:13" s="71" customFormat="1" ht="15.6" hidden="1">
      <c r="F140" s="74"/>
      <c r="G140" s="74"/>
      <c r="I140" s="77"/>
      <c r="J140" s="77"/>
      <c r="K140" s="77"/>
      <c r="L140" s="77"/>
      <c r="M140" s="77"/>
    </row>
    <row r="141" spans="6:13" s="126" customFormat="1" ht="15.6">
      <c r="F141" s="127"/>
      <c r="G141" s="127"/>
      <c r="I141" s="128"/>
      <c r="J141" s="128"/>
      <c r="K141" s="128"/>
      <c r="L141" s="128"/>
      <c r="M141" s="128"/>
    </row>
    <row r="142" spans="6:13" s="71" customFormat="1" ht="15.6">
      <c r="F142" s="74"/>
      <c r="G142" s="74"/>
      <c r="I142" s="75"/>
      <c r="J142" s="75"/>
      <c r="K142" s="75"/>
      <c r="L142" s="75"/>
      <c r="M142" s="75"/>
    </row>
    <row r="143" spans="6:13" s="71" customFormat="1" ht="15.6">
      <c r="F143" s="74"/>
      <c r="G143" s="74"/>
      <c r="I143" s="75"/>
      <c r="J143" s="75"/>
      <c r="K143" s="75"/>
      <c r="L143" s="75"/>
      <c r="M143" s="75"/>
    </row>
    <row r="144" spans="6:13" s="71" customFormat="1" ht="15.6">
      <c r="F144" s="74"/>
      <c r="G144" s="74"/>
      <c r="I144" s="75"/>
      <c r="J144" s="75"/>
      <c r="K144" s="75"/>
      <c r="L144" s="75"/>
      <c r="M144" s="75"/>
    </row>
    <row r="145" spans="6:13" s="126" customFormat="1" ht="15.6">
      <c r="F145" s="127"/>
      <c r="G145" s="127"/>
      <c r="I145" s="129"/>
      <c r="J145" s="129"/>
      <c r="K145" s="129"/>
      <c r="L145" s="129"/>
      <c r="M145" s="129"/>
    </row>
    <row r="146" spans="2:13" s="71" customFormat="1" ht="20.45">
      <c r="B146" s="93"/>
      <c r="F146" s="72"/>
      <c r="G146" s="72"/>
      <c r="I146" s="94"/>
      <c r="J146" s="94"/>
      <c r="K146" s="94"/>
      <c r="L146" s="94"/>
      <c r="M146" s="94"/>
    </row>
    <row r="147" spans="2:13" s="71" customFormat="1" ht="6.6" customHeight="1">
      <c r="B147" s="93"/>
      <c r="F147" s="72"/>
      <c r="G147" s="72"/>
      <c r="I147" s="73"/>
      <c r="J147" s="73"/>
      <c r="K147" s="73"/>
      <c r="L147" s="73"/>
      <c r="M147" s="73"/>
    </row>
    <row r="148" spans="6:13" s="71" customFormat="1" ht="15.6" hidden="1">
      <c r="F148" s="74"/>
      <c r="G148" s="74"/>
      <c r="H148" s="90"/>
      <c r="I148" s="75"/>
      <c r="J148" s="75"/>
      <c r="K148" s="75"/>
      <c r="L148" s="75"/>
      <c r="M148" s="75"/>
    </row>
    <row r="149" spans="6:13" s="71" customFormat="1" ht="15.6" hidden="1">
      <c r="F149" s="74"/>
      <c r="G149" s="74"/>
      <c r="I149" s="75"/>
      <c r="J149" s="75"/>
      <c r="K149" s="75"/>
      <c r="L149" s="75"/>
      <c r="M149" s="75"/>
    </row>
    <row r="150" spans="2:13" s="71" customFormat="1" ht="20.45" hidden="1">
      <c r="B150" s="93"/>
      <c r="F150" s="72"/>
      <c r="G150" s="72"/>
      <c r="H150" s="73"/>
      <c r="I150" s="73"/>
      <c r="J150" s="73"/>
      <c r="K150" s="73"/>
      <c r="L150" s="73"/>
      <c r="M150" s="73"/>
    </row>
    <row r="151" spans="6:13" s="71" customFormat="1" ht="7.15" customHeight="1">
      <c r="F151" s="74"/>
      <c r="G151" s="74"/>
      <c r="I151" s="75"/>
      <c r="J151" s="75"/>
      <c r="K151" s="75"/>
      <c r="L151" s="75"/>
      <c r="M151" s="75"/>
    </row>
    <row r="152" spans="1:13" s="71" customFormat="1" ht="15.6">
      <c r="A152" s="92"/>
      <c r="B152" s="95"/>
      <c r="F152" s="74"/>
      <c r="G152" s="74"/>
      <c r="I152" s="75"/>
      <c r="J152" s="75"/>
      <c r="K152" s="75"/>
      <c r="L152" s="75"/>
      <c r="M152" s="75"/>
    </row>
    <row r="153" spans="6:13" s="71" customFormat="1" ht="15">
      <c r="F153" s="74"/>
      <c r="G153" s="74"/>
      <c r="H153" s="214"/>
      <c r="I153" s="77"/>
      <c r="J153" s="77"/>
      <c r="K153" s="77"/>
      <c r="L153" s="77"/>
      <c r="M153" s="77"/>
    </row>
    <row r="154" spans="6:13" s="71" customFormat="1" ht="15.6" customHeight="1">
      <c r="F154" s="74"/>
      <c r="G154" s="74"/>
      <c r="H154" s="214"/>
      <c r="I154" s="77"/>
      <c r="J154" s="77"/>
      <c r="K154" s="77"/>
      <c r="L154" s="77"/>
      <c r="M154" s="77"/>
    </row>
    <row r="155" spans="6:13" s="71" customFormat="1" ht="15.6" customHeight="1">
      <c r="F155" s="74"/>
      <c r="G155" s="74"/>
      <c r="H155" s="214"/>
      <c r="I155" s="77"/>
      <c r="J155" s="77"/>
      <c r="K155" s="77"/>
      <c r="L155" s="77"/>
      <c r="M155" s="77"/>
    </row>
    <row r="156" spans="2:13" s="71" customFormat="1" ht="15">
      <c r="B156" s="96"/>
      <c r="F156" s="74"/>
      <c r="G156" s="74"/>
      <c r="H156" s="214"/>
      <c r="I156" s="77"/>
      <c r="J156" s="77"/>
      <c r="K156" s="77"/>
      <c r="L156" s="77"/>
      <c r="M156" s="77"/>
    </row>
    <row r="157" spans="6:13" s="71" customFormat="1" ht="15">
      <c r="F157" s="74"/>
      <c r="G157" s="74"/>
      <c r="H157" s="214"/>
      <c r="I157" s="77"/>
      <c r="J157" s="77"/>
      <c r="K157" s="77"/>
      <c r="L157" s="77"/>
      <c r="M157" s="77"/>
    </row>
    <row r="158" spans="2:13" s="71" customFormat="1" ht="20.45">
      <c r="B158" s="93"/>
      <c r="F158" s="72"/>
      <c r="G158" s="72"/>
      <c r="I158" s="94"/>
      <c r="J158" s="94"/>
      <c r="K158" s="94"/>
      <c r="L158" s="94"/>
      <c r="M158" s="94"/>
    </row>
    <row r="159" spans="6:8" ht="15.6" hidden="1">
      <c r="F159" s="98"/>
      <c r="G159" s="99"/>
      <c r="H159" s="119"/>
    </row>
    <row r="160" spans="1:13" s="71" customFormat="1" ht="15.6">
      <c r="A160" s="92"/>
      <c r="B160" s="95"/>
      <c r="F160" s="74"/>
      <c r="G160" s="74"/>
      <c r="I160" s="75"/>
      <c r="J160" s="75"/>
      <c r="K160" s="75"/>
      <c r="L160" s="75"/>
      <c r="M160" s="75"/>
    </row>
    <row r="161" spans="6:13" s="71" customFormat="1" ht="15">
      <c r="F161" s="74"/>
      <c r="G161" s="74"/>
      <c r="H161" s="214"/>
      <c r="I161" s="77"/>
      <c r="J161" s="77"/>
      <c r="K161" s="77"/>
      <c r="L161" s="77"/>
      <c r="M161" s="77"/>
    </row>
    <row r="162" spans="2:13" s="71" customFormat="1" ht="15">
      <c r="B162" s="96"/>
      <c r="F162" s="75"/>
      <c r="G162" s="75"/>
      <c r="H162" s="214"/>
      <c r="I162" s="77"/>
      <c r="J162" s="77"/>
      <c r="K162" s="130"/>
      <c r="L162" s="77"/>
      <c r="M162" s="77"/>
    </row>
    <row r="163" spans="6:13" s="71" customFormat="1" ht="15">
      <c r="F163" s="75"/>
      <c r="G163" s="75"/>
      <c r="H163" s="214"/>
      <c r="I163" s="77"/>
      <c r="J163" s="77"/>
      <c r="K163" s="75"/>
      <c r="L163" s="77"/>
      <c r="M163" s="77"/>
    </row>
    <row r="164" spans="6:13" s="71" customFormat="1" ht="15">
      <c r="F164" s="74"/>
      <c r="G164" s="74"/>
      <c r="H164" s="214"/>
      <c r="I164" s="77"/>
      <c r="J164" s="77"/>
      <c r="K164" s="75"/>
      <c r="L164" s="77"/>
      <c r="M164" s="77"/>
    </row>
    <row r="165" spans="6:13" s="71" customFormat="1" ht="15">
      <c r="F165" s="129"/>
      <c r="G165" s="129"/>
      <c r="I165" s="128"/>
      <c r="J165" s="128"/>
      <c r="K165" s="131"/>
      <c r="L165" s="128"/>
      <c r="M165" s="131"/>
    </row>
    <row r="166" spans="6:7" ht="5.45" customHeight="1">
      <c r="F166" s="59"/>
      <c r="G166" s="59"/>
    </row>
    <row r="167" spans="1:7" ht="15.6" hidden="1">
      <c r="A167" s="118"/>
      <c r="B167" s="106"/>
      <c r="F167" s="59"/>
      <c r="G167" s="59"/>
    </row>
    <row r="168" spans="6:8" ht="15.6" hidden="1">
      <c r="F168" s="59"/>
      <c r="G168" s="59"/>
      <c r="H168" s="116"/>
    </row>
    <row r="169" spans="6:13" ht="15.6" hidden="1">
      <c r="F169" s="67"/>
      <c r="G169" s="67"/>
      <c r="I169" s="68"/>
      <c r="J169" s="68"/>
      <c r="K169" s="68"/>
      <c r="L169" s="68"/>
      <c r="M169" s="68"/>
    </row>
    <row r="170" spans="6:7" ht="6.6" customHeight="1" hidden="1">
      <c r="F170" s="59"/>
      <c r="G170" s="59"/>
    </row>
    <row r="171" spans="1:13" s="71" customFormat="1" ht="15.6" hidden="1">
      <c r="A171" s="92"/>
      <c r="B171" s="95"/>
      <c r="F171" s="74"/>
      <c r="G171" s="74"/>
      <c r="I171" s="75"/>
      <c r="J171" s="75"/>
      <c r="K171" s="75"/>
      <c r="L171" s="75"/>
      <c r="M171" s="75"/>
    </row>
    <row r="172" spans="6:8" ht="15.6" hidden="1">
      <c r="F172" s="59"/>
      <c r="G172" s="59"/>
      <c r="H172" s="214"/>
    </row>
    <row r="173" spans="6:8" ht="15.6" hidden="1">
      <c r="F173" s="59"/>
      <c r="G173" s="59"/>
      <c r="H173" s="214"/>
    </row>
    <row r="174" spans="6:8" ht="15.6" hidden="1">
      <c r="F174" s="59"/>
      <c r="G174" s="59"/>
      <c r="H174" s="214"/>
    </row>
    <row r="175" spans="1:13" s="111" customFormat="1" ht="15.6" hidden="1">
      <c r="A175" s="118"/>
      <c r="F175" s="67"/>
      <c r="G175" s="67"/>
      <c r="H175" s="214"/>
      <c r="I175" s="68"/>
      <c r="J175" s="68"/>
      <c r="K175" s="68"/>
      <c r="L175" s="68"/>
      <c r="M175" s="68"/>
    </row>
    <row r="176" spans="6:13" s="71" customFormat="1" ht="15.6" hidden="1">
      <c r="F176" s="74"/>
      <c r="G176" s="74"/>
      <c r="H176" s="214"/>
      <c r="I176" s="75"/>
      <c r="J176" s="75"/>
      <c r="K176" s="75"/>
      <c r="L176" s="75"/>
      <c r="M176" s="75"/>
    </row>
    <row r="177" spans="6:8" ht="15.6" hidden="1">
      <c r="F177" s="59"/>
      <c r="G177" s="59"/>
      <c r="H177" s="214"/>
    </row>
    <row r="178" spans="1:13" s="111" customFormat="1" ht="15.6" hidden="1">
      <c r="A178" s="118"/>
      <c r="F178" s="67"/>
      <c r="G178" s="67"/>
      <c r="H178" s="214"/>
      <c r="I178" s="68"/>
      <c r="J178" s="68"/>
      <c r="K178" s="68"/>
      <c r="L178" s="68"/>
      <c r="M178" s="68"/>
    </row>
    <row r="179" spans="6:7" ht="15.6" hidden="1">
      <c r="F179" s="59"/>
      <c r="G179" s="59"/>
    </row>
    <row r="180" spans="6:13" s="71" customFormat="1" ht="15.6" hidden="1">
      <c r="F180" s="127"/>
      <c r="G180" s="127"/>
      <c r="I180" s="129"/>
      <c r="J180" s="129"/>
      <c r="K180" s="129"/>
      <c r="L180" s="129"/>
      <c r="M180" s="129"/>
    </row>
    <row r="181" spans="1:13" s="71" customFormat="1" ht="15">
      <c r="A181" s="92"/>
      <c r="B181" s="95"/>
      <c r="F181" s="74"/>
      <c r="G181" s="74"/>
      <c r="I181" s="75"/>
      <c r="J181" s="75"/>
      <c r="K181" s="75"/>
      <c r="L181" s="75"/>
      <c r="M181" s="75"/>
    </row>
    <row r="182" spans="1:13" s="71" customFormat="1" ht="15">
      <c r="A182" s="92"/>
      <c r="B182" s="91"/>
      <c r="C182" s="14"/>
      <c r="F182" s="74"/>
      <c r="G182" s="74"/>
      <c r="I182" s="75"/>
      <c r="J182" s="75"/>
      <c r="K182" s="75"/>
      <c r="L182" s="75"/>
      <c r="M182" s="75"/>
    </row>
    <row r="183" spans="1:13" s="71" customFormat="1" ht="15">
      <c r="A183" s="92"/>
      <c r="B183" s="91"/>
      <c r="C183" s="14"/>
      <c r="F183" s="74"/>
      <c r="G183" s="74"/>
      <c r="I183" s="75"/>
      <c r="J183" s="75"/>
      <c r="K183" s="75"/>
      <c r="L183" s="75"/>
      <c r="M183" s="75"/>
    </row>
    <row r="184" spans="1:13" s="71" customFormat="1" ht="15">
      <c r="A184" s="92"/>
      <c r="F184" s="74"/>
      <c r="G184" s="74"/>
      <c r="H184" s="214"/>
      <c r="I184" s="75"/>
      <c r="J184" s="75"/>
      <c r="K184" s="75"/>
      <c r="L184" s="75"/>
      <c r="M184" s="75"/>
    </row>
    <row r="185" spans="2:13" s="71" customFormat="1" ht="15.6" hidden="1">
      <c r="B185" s="96"/>
      <c r="F185" s="74"/>
      <c r="G185" s="74"/>
      <c r="H185" s="214"/>
      <c r="I185" s="75"/>
      <c r="J185" s="75"/>
      <c r="K185" s="75"/>
      <c r="L185" s="75"/>
      <c r="M185" s="75"/>
    </row>
    <row r="186" spans="6:13" s="71" customFormat="1" ht="15">
      <c r="F186" s="74"/>
      <c r="G186" s="74"/>
      <c r="H186" s="214"/>
      <c r="I186" s="75"/>
      <c r="J186" s="75"/>
      <c r="K186" s="75"/>
      <c r="L186" s="75"/>
      <c r="M186" s="75"/>
    </row>
    <row r="187" spans="6:8" ht="15.6" customHeight="1" hidden="1">
      <c r="F187" s="59"/>
      <c r="G187" s="59"/>
      <c r="H187" s="214"/>
    </row>
    <row r="188" spans="6:8" ht="15.6" customHeight="1" hidden="1">
      <c r="F188" s="59"/>
      <c r="G188" s="59"/>
      <c r="H188" s="214"/>
    </row>
    <row r="189" spans="6:13" s="126" customFormat="1" ht="15">
      <c r="F189" s="127"/>
      <c r="G189" s="127"/>
      <c r="H189" s="214"/>
      <c r="I189" s="129"/>
      <c r="J189" s="129"/>
      <c r="K189" s="129"/>
      <c r="L189" s="129"/>
      <c r="M189" s="129"/>
    </row>
    <row r="190" spans="6:13" s="71" customFormat="1" ht="15.6" hidden="1">
      <c r="F190" s="74"/>
      <c r="G190" s="74"/>
      <c r="H190" s="214"/>
      <c r="I190" s="75"/>
      <c r="J190" s="75"/>
      <c r="K190" s="75"/>
      <c r="L190" s="75"/>
      <c r="M190" s="75"/>
    </row>
    <row r="191" spans="6:13" s="71" customFormat="1" ht="15">
      <c r="F191" s="74"/>
      <c r="G191" s="74"/>
      <c r="H191" s="214"/>
      <c r="I191" s="75"/>
      <c r="J191" s="75"/>
      <c r="K191" s="75"/>
      <c r="L191" s="75"/>
      <c r="M191" s="75"/>
    </row>
    <row r="192" spans="2:13" s="71" customFormat="1" ht="15">
      <c r="B192" s="126"/>
      <c r="F192" s="127"/>
      <c r="G192" s="127"/>
      <c r="H192" s="214"/>
      <c r="I192" s="129"/>
      <c r="J192" s="129"/>
      <c r="K192" s="129"/>
      <c r="L192" s="129"/>
      <c r="M192" s="129"/>
    </row>
    <row r="193" spans="2:13" s="71" customFormat="1" ht="15">
      <c r="B193" s="126"/>
      <c r="F193" s="127"/>
      <c r="G193" s="127"/>
      <c r="H193" s="214"/>
      <c r="I193" s="129"/>
      <c r="J193" s="129"/>
      <c r="K193" s="129"/>
      <c r="L193" s="129"/>
      <c r="M193" s="129"/>
    </row>
    <row r="194" spans="6:13" s="71" customFormat="1" ht="15.6" hidden="1">
      <c r="F194" s="74"/>
      <c r="G194" s="74"/>
      <c r="H194" s="90"/>
      <c r="I194" s="75"/>
      <c r="J194" s="75"/>
      <c r="K194" s="75"/>
      <c r="L194" s="75"/>
      <c r="M194" s="75"/>
    </row>
    <row r="195" spans="6:13" s="71" customFormat="1" ht="15.6" hidden="1">
      <c r="F195" s="127"/>
      <c r="G195" s="127"/>
      <c r="I195" s="129"/>
      <c r="J195" s="129"/>
      <c r="K195" s="129"/>
      <c r="L195" s="129"/>
      <c r="M195" s="129"/>
    </row>
    <row r="196" spans="6:13" s="71" customFormat="1" ht="15.6" hidden="1">
      <c r="F196" s="103"/>
      <c r="G196" s="104"/>
      <c r="H196" s="105"/>
      <c r="I196" s="75"/>
      <c r="J196" s="75"/>
      <c r="K196" s="75"/>
      <c r="L196" s="75"/>
      <c r="M196" s="75"/>
    </row>
    <row r="197" spans="2:13" s="71" customFormat="1" ht="20.25">
      <c r="B197" s="93"/>
      <c r="F197" s="73"/>
      <c r="G197" s="73"/>
      <c r="I197" s="94"/>
      <c r="J197" s="94"/>
      <c r="K197" s="132"/>
      <c r="L197" s="94"/>
      <c r="M197" s="132"/>
    </row>
    <row r="198" spans="6:8" ht="15.6" hidden="1">
      <c r="F198" s="98"/>
      <c r="G198" s="99"/>
      <c r="H198" s="119"/>
    </row>
    <row r="199" spans="1:7" ht="15.6" hidden="1">
      <c r="A199" s="118"/>
      <c r="B199" s="106"/>
      <c r="F199" s="59"/>
      <c r="G199" s="59"/>
    </row>
    <row r="200" spans="6:8" ht="15.6" hidden="1">
      <c r="F200" s="59"/>
      <c r="G200" s="59"/>
      <c r="H200" s="116"/>
    </row>
    <row r="201" spans="2:13" ht="22.9" hidden="1">
      <c r="B201" s="107"/>
      <c r="F201" s="69"/>
      <c r="G201" s="69"/>
      <c r="I201" s="70"/>
      <c r="J201" s="70"/>
      <c r="K201" s="70"/>
      <c r="L201" s="70"/>
      <c r="M201" s="70"/>
    </row>
    <row r="202" spans="2:13" ht="10.15" customHeight="1" hidden="1">
      <c r="B202" s="107"/>
      <c r="F202" s="69"/>
      <c r="G202" s="69"/>
      <c r="I202" s="70"/>
      <c r="J202" s="70"/>
      <c r="K202" s="70"/>
      <c r="L202" s="70"/>
      <c r="M202" s="70"/>
    </row>
    <row r="203" spans="1:7" ht="15.6" hidden="1">
      <c r="A203" s="118"/>
      <c r="B203" s="106"/>
      <c r="D203" s="133"/>
      <c r="F203" s="59"/>
      <c r="G203" s="59"/>
    </row>
    <row r="204" spans="6:8" ht="15.6" hidden="1">
      <c r="F204" s="59"/>
      <c r="G204" s="59"/>
      <c r="H204" s="116"/>
    </row>
    <row r="205" spans="4:7" ht="15.6" hidden="1">
      <c r="D205" s="133"/>
      <c r="F205" s="59"/>
      <c r="G205" s="59"/>
    </row>
    <row r="206" spans="2:13" ht="22.9" hidden="1">
      <c r="B206" s="134"/>
      <c r="F206" s="69"/>
      <c r="G206" s="69"/>
      <c r="I206" s="70"/>
      <c r="J206" s="70"/>
      <c r="K206" s="70"/>
      <c r="L206" s="70"/>
      <c r="M206" s="70"/>
    </row>
    <row r="207" spans="2:13" ht="12.6" customHeight="1" hidden="1">
      <c r="B207" s="107"/>
      <c r="F207" s="69"/>
      <c r="G207" s="69"/>
      <c r="I207" s="70"/>
      <c r="J207" s="70"/>
      <c r="K207" s="70"/>
      <c r="L207" s="70"/>
      <c r="M207" s="70"/>
    </row>
    <row r="208" spans="1:7" ht="15.6" hidden="1">
      <c r="A208" s="118"/>
      <c r="B208" s="106"/>
      <c r="F208" s="59"/>
      <c r="G208" s="59"/>
    </row>
    <row r="209" spans="6:8" ht="15.6" hidden="1">
      <c r="F209" s="59"/>
      <c r="G209" s="59"/>
      <c r="H209" s="215"/>
    </row>
    <row r="210" spans="6:8" ht="15.6" hidden="1">
      <c r="F210" s="59"/>
      <c r="G210" s="59"/>
      <c r="H210" s="215"/>
    </row>
    <row r="211" spans="2:13" ht="22.9" hidden="1">
      <c r="B211" s="107"/>
      <c r="F211" s="69"/>
      <c r="G211" s="69"/>
      <c r="I211" s="70"/>
      <c r="J211" s="70"/>
      <c r="K211" s="70"/>
      <c r="L211" s="70"/>
      <c r="M211" s="70"/>
    </row>
    <row r="212" spans="1:13" s="71" customFormat="1" ht="15">
      <c r="A212" s="92"/>
      <c r="B212" s="135"/>
      <c r="F212" s="127"/>
      <c r="G212" s="127"/>
      <c r="H212" s="90"/>
      <c r="I212" s="75"/>
      <c r="J212" s="75"/>
      <c r="K212" s="75"/>
      <c r="L212" s="75"/>
      <c r="M212" s="75"/>
    </row>
    <row r="213" spans="6:7" ht="10.9" customHeight="1">
      <c r="F213" s="59"/>
      <c r="G213" s="59"/>
    </row>
    <row r="214" spans="2:13" s="71" customFormat="1" ht="15">
      <c r="B214" s="95"/>
      <c r="F214" s="74"/>
      <c r="G214" s="74"/>
      <c r="I214" s="75"/>
      <c r="J214" s="75"/>
      <c r="K214" s="75"/>
      <c r="L214" s="75"/>
      <c r="M214" s="75"/>
    </row>
    <row r="215" spans="2:13" ht="15">
      <c r="B215" s="91"/>
      <c r="C215" s="71"/>
      <c r="D215" s="71"/>
      <c r="E215" s="71"/>
      <c r="F215" s="74"/>
      <c r="G215" s="74"/>
      <c r="H215" s="214"/>
      <c r="I215" s="77"/>
      <c r="J215" s="77"/>
      <c r="K215" s="77"/>
      <c r="L215" s="77"/>
      <c r="M215" s="77"/>
    </row>
    <row r="216" spans="2:13" ht="15">
      <c r="B216" s="91"/>
      <c r="C216" s="71"/>
      <c r="D216" s="71"/>
      <c r="E216" s="71"/>
      <c r="F216" s="74"/>
      <c r="G216" s="74"/>
      <c r="H216" s="214"/>
      <c r="I216" s="77"/>
      <c r="J216" s="77"/>
      <c r="K216" s="77"/>
      <c r="L216" s="77"/>
      <c r="M216" s="77"/>
    </row>
    <row r="217" spans="6:13" ht="15.6" hidden="1">
      <c r="F217" s="59"/>
      <c r="G217" s="59"/>
      <c r="H217" s="214"/>
      <c r="I217" s="61"/>
      <c r="J217" s="61"/>
      <c r="K217" s="61"/>
      <c r="L217" s="61"/>
      <c r="M217" s="61"/>
    </row>
    <row r="218" spans="6:13" ht="15.6" hidden="1">
      <c r="F218" s="59"/>
      <c r="G218" s="59"/>
      <c r="H218" s="214"/>
      <c r="I218" s="61"/>
      <c r="J218" s="61"/>
      <c r="K218" s="61"/>
      <c r="L218" s="61"/>
      <c r="M218" s="61"/>
    </row>
    <row r="219" spans="6:13" ht="15.6" hidden="1">
      <c r="F219" s="59"/>
      <c r="G219" s="59"/>
      <c r="H219" s="214"/>
      <c r="I219" s="61"/>
      <c r="J219" s="61"/>
      <c r="K219" s="61"/>
      <c r="L219" s="61"/>
      <c r="M219" s="61"/>
    </row>
    <row r="220" spans="6:13" ht="15.6" hidden="1">
      <c r="F220" s="59"/>
      <c r="G220" s="59"/>
      <c r="H220" s="214"/>
      <c r="I220" s="61"/>
      <c r="J220" s="61"/>
      <c r="K220" s="61"/>
      <c r="L220" s="61"/>
      <c r="M220" s="61"/>
    </row>
    <row r="221" spans="6:13" ht="15.6" hidden="1">
      <c r="F221" s="59"/>
      <c r="G221" s="59"/>
      <c r="H221" s="214"/>
      <c r="I221" s="61"/>
      <c r="J221" s="61"/>
      <c r="K221" s="61"/>
      <c r="L221" s="61"/>
      <c r="M221" s="61"/>
    </row>
    <row r="222" spans="6:13" ht="15.6" hidden="1">
      <c r="F222" s="59"/>
      <c r="G222" s="59"/>
      <c r="H222" s="214"/>
      <c r="I222" s="61"/>
      <c r="J222" s="61"/>
      <c r="K222" s="61"/>
      <c r="L222" s="61"/>
      <c r="M222" s="61"/>
    </row>
    <row r="223" spans="6:13" ht="15.6" hidden="1">
      <c r="F223" s="59"/>
      <c r="G223" s="59"/>
      <c r="H223" s="214"/>
      <c r="I223" s="61"/>
      <c r="J223" s="61"/>
      <c r="K223" s="61"/>
      <c r="L223" s="61"/>
      <c r="M223" s="61"/>
    </row>
    <row r="224" spans="6:13" s="71" customFormat="1" ht="15">
      <c r="F224" s="74"/>
      <c r="G224" s="74"/>
      <c r="H224" s="214"/>
      <c r="I224" s="77"/>
      <c r="J224" s="77"/>
      <c r="K224" s="77"/>
      <c r="L224" s="77"/>
      <c r="M224" s="77"/>
    </row>
    <row r="225" spans="6:13" ht="15.6" hidden="1">
      <c r="F225" s="59"/>
      <c r="G225" s="59"/>
      <c r="H225" s="214"/>
      <c r="I225" s="61"/>
      <c r="J225" s="61"/>
      <c r="K225" s="61"/>
      <c r="L225" s="61"/>
      <c r="M225" s="61"/>
    </row>
    <row r="226" spans="6:13" ht="15.6" customHeight="1" hidden="1">
      <c r="F226" s="59"/>
      <c r="G226" s="59"/>
      <c r="H226" s="214"/>
      <c r="I226" s="61"/>
      <c r="J226" s="61"/>
      <c r="K226" s="61"/>
      <c r="L226" s="61"/>
      <c r="M226" s="61"/>
    </row>
    <row r="227" spans="6:13" ht="15.6" customHeight="1" hidden="1">
      <c r="F227" s="59"/>
      <c r="G227" s="59"/>
      <c r="H227" s="214"/>
      <c r="I227" s="61"/>
      <c r="J227" s="61"/>
      <c r="K227" s="61"/>
      <c r="L227" s="61"/>
      <c r="M227" s="61"/>
    </row>
    <row r="228" spans="6:13" ht="15.6" customHeight="1" hidden="1">
      <c r="F228" s="59"/>
      <c r="G228" s="59"/>
      <c r="H228" s="214"/>
      <c r="I228" s="61"/>
      <c r="J228" s="61"/>
      <c r="K228" s="61"/>
      <c r="L228" s="61"/>
      <c r="M228" s="61"/>
    </row>
    <row r="229" spans="6:13" ht="15.6" customHeight="1" hidden="1">
      <c r="F229" s="59"/>
      <c r="G229" s="59"/>
      <c r="H229" s="214"/>
      <c r="I229" s="61"/>
      <c r="J229" s="61"/>
      <c r="K229" s="61"/>
      <c r="L229" s="61"/>
      <c r="M229" s="61"/>
    </row>
    <row r="230" spans="6:13" ht="15.6" hidden="1">
      <c r="F230" s="59"/>
      <c r="G230" s="59"/>
      <c r="H230" s="214"/>
      <c r="I230" s="61"/>
      <c r="J230" s="61"/>
      <c r="K230" s="61"/>
      <c r="L230" s="61"/>
      <c r="M230" s="61"/>
    </row>
    <row r="231" spans="6:13" ht="15.6" hidden="1">
      <c r="F231" s="59"/>
      <c r="G231" s="59"/>
      <c r="H231" s="214"/>
      <c r="I231" s="61"/>
      <c r="J231" s="61"/>
      <c r="K231" s="61"/>
      <c r="L231" s="61"/>
      <c r="M231" s="61"/>
    </row>
    <row r="232" spans="6:13" ht="15.6" hidden="1">
      <c r="F232" s="59"/>
      <c r="G232" s="59"/>
      <c r="H232" s="214"/>
      <c r="I232" s="61"/>
      <c r="J232" s="61"/>
      <c r="K232" s="61"/>
      <c r="L232" s="61"/>
      <c r="M232" s="61"/>
    </row>
    <row r="233" spans="6:13" ht="15.6" hidden="1">
      <c r="F233" s="59"/>
      <c r="G233" s="59"/>
      <c r="H233" s="214"/>
      <c r="I233" s="61"/>
      <c r="J233" s="61"/>
      <c r="K233" s="61"/>
      <c r="L233" s="61"/>
      <c r="M233" s="61"/>
    </row>
    <row r="234" spans="6:13" ht="15.6" hidden="1">
      <c r="F234" s="59"/>
      <c r="G234" s="59"/>
      <c r="H234" s="214"/>
      <c r="I234" s="61"/>
      <c r="J234" s="61"/>
      <c r="K234" s="61"/>
      <c r="L234" s="61"/>
      <c r="M234" s="61"/>
    </row>
    <row r="235" spans="6:13" ht="15.6" hidden="1">
      <c r="F235" s="59"/>
      <c r="G235" s="59"/>
      <c r="H235" s="214"/>
      <c r="I235" s="61"/>
      <c r="J235" s="61"/>
      <c r="K235" s="61"/>
      <c r="L235" s="61"/>
      <c r="M235" s="61"/>
    </row>
    <row r="236" spans="6:13" s="71" customFormat="1" ht="15">
      <c r="F236" s="127"/>
      <c r="G236" s="127"/>
      <c r="I236" s="128"/>
      <c r="J236" s="128"/>
      <c r="K236" s="128"/>
      <c r="L236" s="128"/>
      <c r="M236" s="128"/>
    </row>
    <row r="237" spans="1:13" ht="15.6" hidden="1">
      <c r="A237" s="118"/>
      <c r="B237" s="124"/>
      <c r="F237" s="59"/>
      <c r="G237" s="59"/>
      <c r="I237" s="61"/>
      <c r="J237" s="61"/>
      <c r="K237" s="61"/>
      <c r="L237" s="61"/>
      <c r="M237" s="61"/>
    </row>
    <row r="238" spans="1:13" ht="15.6" hidden="1">
      <c r="A238" s="118"/>
      <c r="B238" s="124"/>
      <c r="F238" s="59"/>
      <c r="G238" s="59"/>
      <c r="H238" s="216"/>
      <c r="I238" s="61"/>
      <c r="J238" s="61"/>
      <c r="K238" s="61"/>
      <c r="L238" s="61"/>
      <c r="M238" s="61"/>
    </row>
    <row r="239" spans="6:13" ht="15.6" hidden="1">
      <c r="F239" s="59"/>
      <c r="G239" s="59"/>
      <c r="H239" s="216"/>
      <c r="I239" s="61"/>
      <c r="J239" s="61"/>
      <c r="K239" s="61"/>
      <c r="L239" s="61"/>
      <c r="M239" s="61"/>
    </row>
    <row r="240" spans="6:13" ht="15.6" hidden="1">
      <c r="F240" s="67"/>
      <c r="G240" s="67"/>
      <c r="H240" s="136"/>
      <c r="I240" s="68"/>
      <c r="J240" s="68"/>
      <c r="K240" s="68"/>
      <c r="L240" s="68"/>
      <c r="M240" s="68"/>
    </row>
    <row r="241" spans="2:13" ht="20.45" hidden="1">
      <c r="B241" s="107"/>
      <c r="F241" s="108"/>
      <c r="G241" s="108"/>
      <c r="I241" s="109"/>
      <c r="J241" s="109"/>
      <c r="K241" s="109"/>
      <c r="L241" s="109"/>
      <c r="M241" s="109"/>
    </row>
    <row r="242" spans="2:13" ht="20.45" hidden="1">
      <c r="B242" s="107"/>
      <c r="F242" s="108"/>
      <c r="G242" s="108"/>
      <c r="I242" s="109"/>
      <c r="J242" s="109"/>
      <c r="K242" s="109"/>
      <c r="L242" s="109"/>
      <c r="M242" s="109"/>
    </row>
    <row r="243" spans="2:13" ht="20.45" hidden="1">
      <c r="B243" s="107"/>
      <c r="F243" s="108"/>
      <c r="G243" s="108"/>
      <c r="I243" s="109"/>
      <c r="J243" s="109"/>
      <c r="K243" s="109"/>
      <c r="L243" s="109"/>
      <c r="M243" s="100"/>
    </row>
    <row r="244" spans="6:13" ht="15.6" hidden="1">
      <c r="F244" s="59"/>
      <c r="G244" s="59"/>
      <c r="I244" s="61"/>
      <c r="J244" s="61"/>
      <c r="K244" s="61"/>
      <c r="L244" s="61"/>
      <c r="M244" s="61"/>
    </row>
    <row r="245" spans="2:13" ht="15.6" hidden="1">
      <c r="B245" s="124"/>
      <c r="F245" s="59"/>
      <c r="G245" s="59"/>
      <c r="I245" s="61"/>
      <c r="J245" s="61"/>
      <c r="K245" s="61"/>
      <c r="L245" s="61"/>
      <c r="M245" s="61"/>
    </row>
    <row r="246" spans="2:13" s="71" customFormat="1" ht="20.25">
      <c r="B246" s="137"/>
      <c r="F246" s="73"/>
      <c r="G246" s="73"/>
      <c r="H246" s="138"/>
      <c r="I246" s="94"/>
      <c r="J246" s="94"/>
      <c r="K246" s="132"/>
      <c r="L246" s="94"/>
      <c r="M246" s="132"/>
    </row>
    <row r="247" spans="6:13" ht="15">
      <c r="F247" s="58"/>
      <c r="G247" s="58"/>
      <c r="I247" s="58"/>
      <c r="J247" s="58"/>
      <c r="K247" s="58"/>
      <c r="L247" s="58"/>
      <c r="M247" s="58"/>
    </row>
    <row r="248" spans="6:13" ht="15">
      <c r="F248" s="58"/>
      <c r="G248" s="58"/>
      <c r="I248" s="58"/>
      <c r="J248" s="58"/>
      <c r="K248" s="58"/>
      <c r="L248" s="58"/>
      <c r="M248" s="58"/>
    </row>
    <row r="249" spans="6:13" ht="15">
      <c r="F249" s="58"/>
      <c r="G249" s="58"/>
      <c r="I249" s="58"/>
      <c r="J249" s="58"/>
      <c r="K249" s="58"/>
      <c r="L249" s="58"/>
      <c r="M249" s="58"/>
    </row>
    <row r="250" spans="6:13" ht="15">
      <c r="F250" s="58"/>
      <c r="G250" s="58"/>
      <c r="I250" s="58"/>
      <c r="J250" s="58"/>
      <c r="K250" s="58"/>
      <c r="L250" s="58"/>
      <c r="M250" s="58"/>
    </row>
    <row r="251" spans="6:13" ht="15">
      <c r="F251" s="58"/>
      <c r="G251" s="58"/>
      <c r="I251" s="58"/>
      <c r="J251" s="58"/>
      <c r="K251" s="58"/>
      <c r="L251" s="58"/>
      <c r="M251" s="58"/>
    </row>
    <row r="252" spans="6:13" ht="15">
      <c r="F252" s="58"/>
      <c r="G252" s="58"/>
      <c r="I252" s="58"/>
      <c r="J252" s="58"/>
      <c r="K252" s="58"/>
      <c r="L252" s="58"/>
      <c r="M252" s="58"/>
    </row>
    <row r="253" spans="6:13" ht="15">
      <c r="F253" s="58"/>
      <c r="G253" s="58"/>
      <c r="I253" s="58"/>
      <c r="J253" s="58"/>
      <c r="K253" s="58"/>
      <c r="L253" s="58"/>
      <c r="M253" s="58"/>
    </row>
    <row r="254" spans="6:13" ht="15">
      <c r="F254" s="58"/>
      <c r="G254" s="58"/>
      <c r="I254" s="58"/>
      <c r="J254" s="58"/>
      <c r="K254" s="58"/>
      <c r="L254" s="58"/>
      <c r="M254" s="58"/>
    </row>
    <row r="255" spans="6:13" ht="15">
      <c r="F255" s="58"/>
      <c r="G255" s="58"/>
      <c r="I255" s="58"/>
      <c r="J255" s="58"/>
      <c r="K255" s="58"/>
      <c r="L255" s="58"/>
      <c r="M255" s="58"/>
    </row>
    <row r="256" spans="6:13" ht="15">
      <c r="F256" s="58"/>
      <c r="G256" s="58"/>
      <c r="I256" s="58"/>
      <c r="J256" s="58"/>
      <c r="K256" s="58"/>
      <c r="L256" s="58"/>
      <c r="M256" s="58"/>
    </row>
    <row r="257" spans="6:13" ht="15">
      <c r="F257" s="58"/>
      <c r="G257" s="58"/>
      <c r="I257" s="58"/>
      <c r="J257" s="58"/>
      <c r="K257" s="58"/>
      <c r="L257" s="58"/>
      <c r="M257" s="58"/>
    </row>
    <row r="258" spans="6:13" ht="15">
      <c r="F258" s="58"/>
      <c r="G258" s="58"/>
      <c r="I258" s="58"/>
      <c r="J258" s="58"/>
      <c r="K258" s="58"/>
      <c r="L258" s="58"/>
      <c r="M258" s="58"/>
    </row>
    <row r="259" spans="6:13" ht="15">
      <c r="F259" s="58"/>
      <c r="G259" s="58"/>
      <c r="I259" s="58"/>
      <c r="J259" s="58"/>
      <c r="K259" s="58"/>
      <c r="L259" s="58"/>
      <c r="M259" s="58"/>
    </row>
    <row r="260" spans="6:13" ht="15">
      <c r="F260" s="58"/>
      <c r="G260" s="58"/>
      <c r="I260" s="58"/>
      <c r="J260" s="58"/>
      <c r="K260" s="58"/>
      <c r="L260" s="58"/>
      <c r="M260" s="58"/>
    </row>
    <row r="261" spans="6:13" ht="15">
      <c r="F261" s="58"/>
      <c r="G261" s="58"/>
      <c r="I261" s="58"/>
      <c r="J261" s="58"/>
      <c r="K261" s="58"/>
      <c r="L261" s="58"/>
      <c r="M261" s="58"/>
    </row>
    <row r="262" spans="6:13" ht="15">
      <c r="F262" s="58"/>
      <c r="G262" s="58"/>
      <c r="I262" s="58"/>
      <c r="J262" s="58"/>
      <c r="K262" s="58"/>
      <c r="L262" s="58"/>
      <c r="M262" s="58"/>
    </row>
    <row r="263" spans="6:13" ht="15">
      <c r="F263" s="58"/>
      <c r="G263" s="58"/>
      <c r="I263" s="58"/>
      <c r="J263" s="58"/>
      <c r="K263" s="58"/>
      <c r="L263" s="58"/>
      <c r="M263" s="58"/>
    </row>
    <row r="264" spans="6:13" ht="15">
      <c r="F264" s="58"/>
      <c r="G264" s="58"/>
      <c r="I264" s="58"/>
      <c r="J264" s="58"/>
      <c r="K264" s="58"/>
      <c r="L264" s="58"/>
      <c r="M264" s="58"/>
    </row>
    <row r="265" spans="6:13" ht="15">
      <c r="F265" s="58"/>
      <c r="G265" s="58"/>
      <c r="I265" s="58"/>
      <c r="J265" s="58"/>
      <c r="K265" s="58"/>
      <c r="L265" s="58"/>
      <c r="M265" s="58"/>
    </row>
    <row r="266" spans="6:13" ht="15">
      <c r="F266" s="58"/>
      <c r="G266" s="58"/>
      <c r="I266" s="58"/>
      <c r="J266" s="58"/>
      <c r="K266" s="58"/>
      <c r="L266" s="58"/>
      <c r="M266" s="58"/>
    </row>
    <row r="267" spans="6:13" ht="15">
      <c r="F267" s="58"/>
      <c r="G267" s="58"/>
      <c r="I267" s="58"/>
      <c r="J267" s="58"/>
      <c r="K267" s="58"/>
      <c r="L267" s="58"/>
      <c r="M267" s="58"/>
    </row>
    <row r="268" spans="6:13" ht="15">
      <c r="F268" s="58"/>
      <c r="G268" s="58"/>
      <c r="I268" s="58"/>
      <c r="J268" s="58"/>
      <c r="K268" s="58"/>
      <c r="L268" s="58"/>
      <c r="M268" s="58"/>
    </row>
    <row r="269" spans="6:13" ht="15">
      <c r="F269" s="58"/>
      <c r="G269" s="58"/>
      <c r="I269" s="58"/>
      <c r="J269" s="58"/>
      <c r="K269" s="58"/>
      <c r="L269" s="58"/>
      <c r="M269" s="58"/>
    </row>
    <row r="270" spans="6:13" ht="15">
      <c r="F270" s="58"/>
      <c r="G270" s="58"/>
      <c r="I270" s="58"/>
      <c r="J270" s="58"/>
      <c r="K270" s="58"/>
      <c r="L270" s="58"/>
      <c r="M270" s="58"/>
    </row>
    <row r="271" spans="6:13" ht="15">
      <c r="F271" s="58"/>
      <c r="G271" s="58"/>
      <c r="I271" s="58"/>
      <c r="J271" s="58"/>
      <c r="K271" s="58"/>
      <c r="L271" s="58"/>
      <c r="M271" s="58"/>
    </row>
    <row r="272" spans="6:13" ht="15">
      <c r="F272" s="58"/>
      <c r="G272" s="58"/>
      <c r="I272" s="58"/>
      <c r="J272" s="58"/>
      <c r="K272" s="58"/>
      <c r="L272" s="58"/>
      <c r="M272" s="58"/>
    </row>
    <row r="273" spans="6:13" ht="15">
      <c r="F273" s="58"/>
      <c r="G273" s="58"/>
      <c r="I273" s="58"/>
      <c r="J273" s="58"/>
      <c r="K273" s="58"/>
      <c r="L273" s="58"/>
      <c r="M273" s="58"/>
    </row>
    <row r="274" spans="6:13" ht="15">
      <c r="F274" s="58"/>
      <c r="G274" s="58"/>
      <c r="I274" s="58"/>
      <c r="J274" s="58"/>
      <c r="K274" s="58"/>
      <c r="L274" s="58"/>
      <c r="M274" s="58"/>
    </row>
    <row r="275" spans="6:13" ht="15">
      <c r="F275" s="58"/>
      <c r="G275" s="58"/>
      <c r="I275" s="58"/>
      <c r="J275" s="58"/>
      <c r="K275" s="58"/>
      <c r="L275" s="58"/>
      <c r="M275" s="58"/>
    </row>
    <row r="276" spans="6:13" ht="15">
      <c r="F276" s="58"/>
      <c r="G276" s="58"/>
      <c r="I276" s="58"/>
      <c r="J276" s="58"/>
      <c r="K276" s="58"/>
      <c r="L276" s="58"/>
      <c r="M276" s="58"/>
    </row>
    <row r="277" spans="6:13" ht="15">
      <c r="F277" s="58"/>
      <c r="G277" s="58"/>
      <c r="I277" s="58"/>
      <c r="J277" s="58"/>
      <c r="K277" s="58"/>
      <c r="L277" s="58"/>
      <c r="M277" s="58"/>
    </row>
    <row r="278" spans="6:13" ht="15">
      <c r="F278" s="58"/>
      <c r="G278" s="58"/>
      <c r="I278" s="58"/>
      <c r="J278" s="58"/>
      <c r="K278" s="58"/>
      <c r="L278" s="58"/>
      <c r="M278" s="58"/>
    </row>
    <row r="279" spans="6:13" ht="15">
      <c r="F279" s="58"/>
      <c r="G279" s="58"/>
      <c r="I279" s="58"/>
      <c r="J279" s="58"/>
      <c r="K279" s="58"/>
      <c r="L279" s="58"/>
      <c r="M279" s="58"/>
    </row>
    <row r="280" spans="6:13" ht="15">
      <c r="F280" s="58"/>
      <c r="G280" s="58"/>
      <c r="I280" s="58"/>
      <c r="J280" s="58"/>
      <c r="K280" s="58"/>
      <c r="L280" s="58"/>
      <c r="M280" s="58"/>
    </row>
    <row r="281" spans="6:13" ht="15">
      <c r="F281" s="58"/>
      <c r="G281" s="58"/>
      <c r="I281" s="58"/>
      <c r="J281" s="58"/>
      <c r="K281" s="58"/>
      <c r="L281" s="58"/>
      <c r="M281" s="58"/>
    </row>
    <row r="282" spans="6:13" ht="15">
      <c r="F282" s="58"/>
      <c r="G282" s="58"/>
      <c r="I282" s="58"/>
      <c r="J282" s="58"/>
      <c r="K282" s="58"/>
      <c r="L282" s="58"/>
      <c r="M282" s="58"/>
    </row>
    <row r="283" spans="6:13" ht="15">
      <c r="F283" s="58"/>
      <c r="G283" s="58"/>
      <c r="I283" s="58"/>
      <c r="J283" s="58"/>
      <c r="K283" s="58"/>
      <c r="L283" s="58"/>
      <c r="M283" s="58"/>
    </row>
    <row r="284" spans="6:13" ht="15">
      <c r="F284" s="58"/>
      <c r="G284" s="58"/>
      <c r="I284" s="58"/>
      <c r="J284" s="58"/>
      <c r="K284" s="58"/>
      <c r="L284" s="58"/>
      <c r="M284" s="58"/>
    </row>
    <row r="285" spans="6:13" ht="15">
      <c r="F285" s="58"/>
      <c r="G285" s="58"/>
      <c r="I285" s="58"/>
      <c r="J285" s="58"/>
      <c r="K285" s="58"/>
      <c r="L285" s="58"/>
      <c r="M285" s="58"/>
    </row>
    <row r="286" spans="6:13" ht="15">
      <c r="F286" s="58"/>
      <c r="G286" s="58"/>
      <c r="I286" s="58"/>
      <c r="J286" s="58"/>
      <c r="K286" s="58"/>
      <c r="L286" s="58"/>
      <c r="M286" s="58"/>
    </row>
    <row r="287" spans="6:13" ht="15">
      <c r="F287" s="58"/>
      <c r="G287" s="58"/>
      <c r="I287" s="58"/>
      <c r="J287" s="58"/>
      <c r="K287" s="58"/>
      <c r="L287" s="58"/>
      <c r="M287" s="58"/>
    </row>
    <row r="288" spans="6:13" ht="15">
      <c r="F288" s="58"/>
      <c r="G288" s="58"/>
      <c r="I288" s="58"/>
      <c r="J288" s="58"/>
      <c r="K288" s="58"/>
      <c r="L288" s="58"/>
      <c r="M288" s="58"/>
    </row>
    <row r="289" spans="6:13" ht="15">
      <c r="F289" s="58"/>
      <c r="G289" s="58"/>
      <c r="I289" s="58"/>
      <c r="J289" s="58"/>
      <c r="K289" s="58"/>
      <c r="L289" s="58"/>
      <c r="M289" s="58"/>
    </row>
    <row r="290" spans="6:13" ht="15">
      <c r="F290" s="58"/>
      <c r="G290" s="58"/>
      <c r="I290" s="58"/>
      <c r="J290" s="58"/>
      <c r="K290" s="58"/>
      <c r="L290" s="58"/>
      <c r="M290" s="58"/>
    </row>
    <row r="291" spans="6:13" ht="15">
      <c r="F291" s="58"/>
      <c r="G291" s="58"/>
      <c r="I291" s="58"/>
      <c r="J291" s="58"/>
      <c r="K291" s="58"/>
      <c r="L291" s="58"/>
      <c r="M291" s="58"/>
    </row>
    <row r="292" spans="6:13" ht="15">
      <c r="F292" s="58"/>
      <c r="G292" s="58"/>
      <c r="I292" s="58"/>
      <c r="J292" s="58"/>
      <c r="K292" s="58"/>
      <c r="L292" s="58"/>
      <c r="M292" s="58"/>
    </row>
  </sheetData>
  <mergeCells count="26">
    <mergeCell ref="H95:H100"/>
    <mergeCell ref="B1:M1"/>
    <mergeCell ref="H3:H4"/>
    <mergeCell ref="H7:H14"/>
    <mergeCell ref="H15:H43"/>
    <mergeCell ref="H69:H81"/>
    <mergeCell ref="B74:B75"/>
    <mergeCell ref="F74:F75"/>
    <mergeCell ref="G74:G75"/>
    <mergeCell ref="I74:I75"/>
    <mergeCell ref="J74:J75"/>
    <mergeCell ref="K74:K75"/>
    <mergeCell ref="L74:L75"/>
    <mergeCell ref="M74:M75"/>
    <mergeCell ref="H84:H86"/>
    <mergeCell ref="H91:H94"/>
    <mergeCell ref="H184:H193"/>
    <mergeCell ref="H209:H210"/>
    <mergeCell ref="H215:H235"/>
    <mergeCell ref="H238:H239"/>
    <mergeCell ref="H104:H106"/>
    <mergeCell ref="H110:H117"/>
    <mergeCell ref="H133:H139"/>
    <mergeCell ref="H153:H157"/>
    <mergeCell ref="H161:H164"/>
    <mergeCell ref="H172:H17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2023-12-05T13:13:08Z</cp:lastPrinted>
  <dcterms:created xsi:type="dcterms:W3CDTF">2013-11-18T06:12:17Z</dcterms:created>
  <dcterms:modified xsi:type="dcterms:W3CDTF">2023-12-08T12:58:49Z</dcterms:modified>
  <cp:category/>
  <cp:version/>
  <cp:contentType/>
  <cp:contentStatus/>
</cp:coreProperties>
</file>