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0"/>
  </bookViews>
  <sheets>
    <sheet name="2020 бюджет" sheetId="1" r:id="rId1"/>
    <sheet name="Лист1" sheetId="2" r:id="rId2"/>
    <sheet name="Лист2" sheetId="3" r:id="rId3"/>
  </sheets>
  <definedNames>
    <definedName name="_xlnm.Print_Area" localSheetId="0">'2020 бюджет'!$A$1:$L$224</definedName>
    <definedName name="_xlnm.Print_Area" localSheetId="1">'Лист1'!$A$1:$AA$35</definedName>
  </definedNames>
  <calcPr fullCalcOnLoad="1" fullPrecision="0"/>
</workbook>
</file>

<file path=xl/sharedStrings.xml><?xml version="1.0" encoding="utf-8"?>
<sst xmlns="http://schemas.openxmlformats.org/spreadsheetml/2006/main" count="1087" uniqueCount="194">
  <si>
    <t xml:space="preserve">Наименование дохода </t>
  </si>
  <si>
    <t>Код бюджетной классификации</t>
  </si>
  <si>
    <t>Всего, тыс.руб.</t>
  </si>
  <si>
    <t>ДОХОДЫ</t>
  </si>
  <si>
    <t xml:space="preserve">в т.ч. </t>
  </si>
  <si>
    <t>I</t>
  </si>
  <si>
    <t>II</t>
  </si>
  <si>
    <t>III</t>
  </si>
  <si>
    <t>IV</t>
  </si>
  <si>
    <t>№ п/п</t>
  </si>
  <si>
    <t>1.</t>
  </si>
  <si>
    <t>НАЛОГИ НА ПРИБЫЛЬ, ДОХОДЫ</t>
  </si>
  <si>
    <t>1.1.</t>
  </si>
  <si>
    <t>Налог на доходы физических лиц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</si>
  <si>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</si>
  <si>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</si>
  <si>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</si>
  <si>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</si>
  <si>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</si>
  <si>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</si>
  <si>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</si>
  <si>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</si>
  <si>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</si>
  <si>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</si>
  <si>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</si>
  <si>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020</t>
  </si>
  <si>
    <t>2.</t>
  </si>
  <si>
    <t>2.1.</t>
  </si>
  <si>
    <t>НАЛОГИ НА ИМУЩЕСТВО</t>
  </si>
  <si>
    <t>Налог на имущество физических лиц</t>
  </si>
  <si>
    <t>06</t>
  </si>
  <si>
    <t>030</t>
  </si>
  <si>
    <t>10</t>
  </si>
  <si>
    <t>Земельный налог</t>
  </si>
  <si>
    <t>3.</t>
  </si>
  <si>
    <t>ДОХОДЫ ОТ ИСПОЛЬЗОВАНИЯ ИМУЩЕСТВА, НАХОДЯЩЕГОСЯ В ГОСУДАРСТВЕННОЙ И МУНИЦИПАЛЬНОЙ СОБСТВЕННОСТИ</t>
  </si>
  <si>
    <t>3.1.</t>
  </si>
  <si>
    <t>05</t>
  </si>
  <si>
    <t>120</t>
  </si>
  <si>
    <t>035</t>
  </si>
  <si>
    <t>II.</t>
  </si>
  <si>
    <t>I.</t>
  </si>
  <si>
    <t>БЕЗВОЗМЕЗДНЫЕ ПОСТУПЛЕНИЯ</t>
  </si>
  <si>
    <t>БЕЗВОЗМЕЗДНЫЕ ПОСТУПЛЕНИЯ ОТ ДРУГИХ БЮДЖЕТОМ БЮДЖЕТНОЙ СИСТЕМЫ РОССИЙСКОЙ ФЕДЕРАЦИИ</t>
  </si>
  <si>
    <t>010</t>
  </si>
  <si>
    <t>1.2.</t>
  </si>
  <si>
    <t>1.3.</t>
  </si>
  <si>
    <t>Субсидии от других бюджетов бюджетной системы Российской Федерации</t>
  </si>
  <si>
    <t>Прочие субсидии</t>
  </si>
  <si>
    <t>Прочие субсидии, зачисляемые в бюджеты поселений</t>
  </si>
  <si>
    <t>в том числе</t>
  </si>
  <si>
    <t>Субсидии на долевое финансирование программ по оплате услуг муниципальных организаций, муниципальных мероприятий, а также по объектам социального назначения, являющимися собственностью муниципальных образований, включённым в республиканские целевые программы</t>
  </si>
  <si>
    <t>из них:</t>
  </si>
  <si>
    <t>программа "Здоровый образ жизни" на период 2005-2007 годов и до 2010 года</t>
  </si>
  <si>
    <t>III.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</si>
  <si>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</si>
  <si>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</si>
  <si>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</t>
  </si>
  <si>
    <t>130</t>
  </si>
  <si>
    <t>050</t>
  </si>
  <si>
    <t>03</t>
  </si>
  <si>
    <t>Глава поселения</t>
  </si>
  <si>
    <t>А.Н.Моисеенко</t>
  </si>
  <si>
    <t>Ведущий специалист</t>
  </si>
  <si>
    <t>И.В.Рулёва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</si>
  <si>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</si>
  <si>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</si>
  <si>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</si>
  <si>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301</t>
  </si>
  <si>
    <t>4.1.</t>
  </si>
  <si>
    <t>ВСЕГО ДОХОДОВ:</t>
  </si>
  <si>
    <t>Пяозерского городского поселения</t>
  </si>
  <si>
    <t>Экон. классиф.</t>
  </si>
  <si>
    <t xml:space="preserve">ОБЪЁМ поступлений доходов бюджета Пяозерского городского поселения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</si>
  <si>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</si>
  <si>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</si>
  <si>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</si>
  <si>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</si>
  <si>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</si>
  <si>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</si>
  <si>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</si>
  <si>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учёта на территориях, где отсутствуют военные комиссариаты</t>
  </si>
  <si>
    <t>015</t>
  </si>
  <si>
    <t>Доходы от продажи услуг, оказываемых учреждениями, находящимися в ведении органов местного самоуправления поселений</t>
  </si>
  <si>
    <t>Главный администратор</t>
  </si>
  <si>
    <t>022</t>
  </si>
  <si>
    <t>304</t>
  </si>
  <si>
    <t>Субсидии на финансовое обеспечение дополнительных расходов, связанных с выплатой ежемесячной денежной доплаты работникам учреждений культуры</t>
  </si>
  <si>
    <t>Субсидии на ремонт и реконструкцию автомобильных дорог общего пользования</t>
  </si>
  <si>
    <t>Субсидии на социальную поддержку специалистов муниципальных учреждений, работающих и проживающих за пределами городов</t>
  </si>
  <si>
    <t>1.4.</t>
  </si>
  <si>
    <t>Иные межбюджетные трансферты</t>
  </si>
  <si>
    <t>04</t>
  </si>
  <si>
    <t>013</t>
  </si>
  <si>
    <t>Налог на доходы физических лиц с доходов, облагаемых по налоговой ставке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</si>
  <si>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 ОТ ОКАЗАНИЯ ПЛАТНЫХ УСЛУГ И КОМПЕНСАЦИИ ЗАТРАТ ГОСУДАРСТВА</t>
  </si>
  <si>
    <t>430</t>
  </si>
  <si>
    <t>5.1.</t>
  </si>
  <si>
    <t>Доходы от оказания услуг и компенсации затрат государства</t>
  </si>
  <si>
    <t>995</t>
  </si>
  <si>
    <t>Налог на доходы физических лиц с доходов, источником которыхявляется налоговый агент, за исключением доходов, в отношении которых исчисление и уплата налога осуществляется в соответствии со статьями 227, 227 и 228 Налогового кодекса Российской Федерации</t>
  </si>
  <si>
    <t>ГОСУДАРСТВЕННАЯ ПОШЛИНА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</si>
  <si>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</si>
  <si>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</si>
  <si>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</si>
  <si>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</si>
  <si>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1000</t>
  </si>
  <si>
    <t>6.1.</t>
  </si>
  <si>
    <t>Субсидии бюджетам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</si>
  <si>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041</t>
  </si>
  <si>
    <t>Субсидии бюджетам поселений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</si>
  <si>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Межбюджетгные трансферты, передаваемые бюджетам поселений на комплектование книжных фондов библиотек муниципальных образований</t>
  </si>
  <si>
    <t>025</t>
  </si>
  <si>
    <t>Субвенции местным бюджетам на выполнение передаваемых полномочий субъектов Российской Федерации</t>
  </si>
  <si>
    <t>024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</si>
  <si>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</si>
  <si>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</si>
  <si>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</si>
  <si>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</si>
  <si>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</si>
  <si>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</si>
  <si>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</si>
  <si>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</si>
  <si>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</si>
  <si>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</si>
  <si>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</si>
  <si>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</si>
  <si>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</si>
  <si>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</si>
  <si>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</si>
  <si>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</si>
  <si>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</si>
  <si>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</si>
  <si>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1.5.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</si>
  <si>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</si>
  <si>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поселений на комплектование книжных фондов библиотек муниципальных образований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</si>
  <si>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</si>
  <si>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</si>
  <si>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7.1.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</si>
  <si>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</si>
  <si>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040</t>
  </si>
  <si>
    <t xml:space="preserve">НАЛОГИ НА ТОВАРЫ (РАБОТЫ, УСЛУГИ), РЕАЛИЗУЕМЫЕ НА ТЕРРИТОРИИ РОССИЙСКОЙ ФЕДЕРАЦИИ </t>
  </si>
  <si>
    <t xml:space="preserve">Акцизы по подакцизным товарам (продукции), производимым на территории Российской Федерации </t>
  </si>
  <si>
    <t>3.2.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</si>
  <si>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</si>
  <si>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</si>
  <si>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</si>
  <si>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</si>
  <si>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РОСПИСЬ ДОХОДОВ БЮДЖЕТА ПЯОЗЕРСКОГО ГОРОДСКОГО ПОСЕЛЕНИЯ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</si>
  <si>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</si>
  <si>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6.2.</t>
  </si>
  <si>
    <t>Доходы от реализации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</si>
  <si>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053</t>
  </si>
  <si>
    <t>033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</si>
  <si>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</si>
  <si>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</t>
  </si>
  <si>
    <t>043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</si>
  <si>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</si>
  <si>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</t>
  </si>
  <si>
    <t xml:space="preserve">Налог на имущество физических лиц, взимаемый по ставкам применяемым к объектам налогообложения расположенным в границах городсих поселений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</si>
  <si>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</si>
  <si>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автономных учреждений)</t>
  </si>
  <si>
    <t xml:space="preserve">Прочие доходы от оказания платных услуг (работ) получателями средств бюджетов городских поселений 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</si>
  <si>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</si>
  <si>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</si>
  <si>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</si>
  <si>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Дотации бюджетам городских поселений на выравнивание бюджетной обеспеченности</t>
  </si>
  <si>
    <t>Прочие субсидии, зачисляемые в бюджеты городских поселений</t>
  </si>
  <si>
    <t>Субвенции бюджетам городских поселений на осуществление первичного воинского учёта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</si>
  <si>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</si>
  <si>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07</t>
  </si>
  <si>
    <t>ПРОЧИЕ БЕЗВОЗМЕЗДНЫЕ ПОСТУПЛЕНИЯ</t>
  </si>
  <si>
    <t>Прочие безвозмездные поступления в бюджеты городских поселений</t>
  </si>
  <si>
    <t>Прочие межбюджетные трансферты, передаваемые бюджетам городских поселений</t>
  </si>
  <si>
    <t>Приложение 3</t>
  </si>
  <si>
    <t>О бюджете Пяозерского городского поселения на 2017г.</t>
  </si>
  <si>
    <t>Субсидии бюджетам городских поселений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</si>
  <si>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Субсидии бюджетам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</si>
  <si>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Прочие межбюджетные трансферты, передаваемые бюджетам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</si>
  <si>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</si>
  <si>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</si>
  <si>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</si>
  <si>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в 2020 году.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</si>
  <si>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</si>
  <si>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</si>
  <si>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</si>
  <si>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</si>
  <si>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</si>
  <si>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</t>
  </si>
  <si>
    <t>045</t>
  </si>
  <si>
    <t>4.2.</t>
  </si>
  <si>
    <t>2020 год</t>
  </si>
  <si>
    <t>к решению ХVI сессии 4  Созыва Совета</t>
  </si>
  <si>
    <t>от 28 февраля 2020года № 55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</si>
</sst>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00"/>
    <numFmt numFmtId="187" formatCode="0.0000"/>
    <numFmt numFmtId="188" formatCode="#,##0.000"/>
    <numFmt numFmtId="189" formatCode="0.00000"/>
    <numFmt numFmtId="190" formatCode="0.000000"/>
    <numFmt numFmtId="191" formatCode="#,##0.0000"/>
    <numFmt numFmtId="192" formatCode="#,##0.00000"/>
  </numFmts>
  <fonts count="47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top" wrapText="1"/>
    </xf>
    <xf numFmtId="180" fontId="1" fillId="0" borderId="2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1" fontId="1" fillId="0" borderId="23" xfId="0" applyNumberFormat="1" applyFont="1" applyBorder="1" applyAlignment="1">
      <alignment horizontal="center" vertical="top"/>
    </xf>
    <xf numFmtId="1" fontId="1" fillId="0" borderId="25" xfId="0" applyNumberFormat="1" applyFont="1" applyBorder="1" applyAlignment="1">
      <alignment horizontal="center" vertical="top"/>
    </xf>
    <xf numFmtId="180" fontId="1" fillId="0" borderId="24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1" fillId="0" borderId="35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1" fillId="0" borderId="24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/>
    </xf>
    <xf numFmtId="0" fontId="1" fillId="0" borderId="47" xfId="0" applyFont="1" applyBorder="1" applyAlignment="1">
      <alignment horizontal="center" vertical="top" wrapText="1"/>
    </xf>
    <xf numFmtId="2" fontId="4" fillId="0" borderId="28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top"/>
    </xf>
    <xf numFmtId="1" fontId="1" fillId="0" borderId="35" xfId="0" applyNumberFormat="1" applyFont="1" applyBorder="1" applyAlignment="1">
      <alignment horizontal="center" vertical="center"/>
    </xf>
    <xf numFmtId="1" fontId="1" fillId="0" borderId="4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80" fontId="1" fillId="0" borderId="2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0" fontId="1" fillId="0" borderId="49" xfId="0" applyFont="1" applyBorder="1" applyAlignment="1">
      <alignment horizontal="center" vertical="top" wrapText="1"/>
    </xf>
    <xf numFmtId="0" fontId="1" fillId="0" borderId="32" xfId="0" applyFont="1" applyBorder="1" applyAlignment="1">
      <alignment/>
    </xf>
    <xf numFmtId="0" fontId="1" fillId="0" borderId="27" xfId="0" applyFont="1" applyBorder="1" applyAlignment="1">
      <alignment wrapText="1"/>
    </xf>
    <xf numFmtId="1" fontId="1" fillId="33" borderId="28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1" fontId="1" fillId="34" borderId="24" xfId="0" applyNumberFormat="1" applyFont="1" applyFill="1" applyBorder="1" applyAlignment="1">
      <alignment horizontal="center" vertical="center"/>
    </xf>
    <xf numFmtId="1" fontId="1" fillId="34" borderId="28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3" xfId="0" applyFont="1" applyBorder="1" applyAlignment="1">
      <alignment wrapText="1"/>
    </xf>
    <xf numFmtId="1" fontId="1" fillId="0" borderId="53" xfId="0" applyNumberFormat="1" applyFont="1" applyBorder="1" applyAlignment="1">
      <alignment horizontal="center" vertical="center"/>
    </xf>
    <xf numFmtId="1" fontId="1" fillId="0" borderId="54" xfId="0" applyNumberFormat="1" applyFont="1" applyBorder="1" applyAlignment="1">
      <alignment horizontal="center" vertical="center"/>
    </xf>
    <xf numFmtId="1" fontId="45" fillId="0" borderId="37" xfId="0" applyNumberFormat="1" applyFont="1" applyBorder="1" applyAlignment="1">
      <alignment horizontal="center" vertical="center"/>
    </xf>
    <xf numFmtId="1" fontId="45" fillId="0" borderId="24" xfId="0" applyNumberFormat="1" applyFont="1" applyBorder="1" applyAlignment="1">
      <alignment horizontal="center" vertical="center"/>
    </xf>
    <xf numFmtId="1" fontId="45" fillId="0" borderId="30" xfId="0" applyNumberFormat="1" applyFont="1" applyBorder="1" applyAlignment="1">
      <alignment horizontal="center" vertical="center"/>
    </xf>
    <xf numFmtId="1" fontId="45" fillId="0" borderId="23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1" fontId="45" fillId="0" borderId="38" xfId="0" applyNumberFormat="1" applyFont="1" applyBorder="1" applyAlignment="1">
      <alignment horizontal="center" vertical="center"/>
    </xf>
    <xf numFmtId="1" fontId="45" fillId="0" borderId="28" xfId="0" applyNumberFormat="1" applyFont="1" applyBorder="1" applyAlignment="1">
      <alignment horizontal="center" vertical="center"/>
    </xf>
    <xf numFmtId="1" fontId="45" fillId="0" borderId="0" xfId="0" applyNumberFormat="1" applyFont="1" applyBorder="1" applyAlignment="1">
      <alignment horizontal="center" vertical="center"/>
    </xf>
    <xf numFmtId="1" fontId="45" fillId="0" borderId="27" xfId="0" applyNumberFormat="1" applyFont="1" applyBorder="1" applyAlignment="1">
      <alignment horizontal="center" vertical="center"/>
    </xf>
    <xf numFmtId="1" fontId="45" fillId="0" borderId="39" xfId="0" applyNumberFormat="1" applyFont="1" applyBorder="1" applyAlignment="1">
      <alignment horizontal="center" vertical="center"/>
    </xf>
    <xf numFmtId="1" fontId="45" fillId="0" borderId="36" xfId="0" applyNumberFormat="1" applyFont="1" applyBorder="1" applyAlignment="1">
      <alignment horizontal="center" vertical="center"/>
    </xf>
    <xf numFmtId="1" fontId="45" fillId="0" borderId="33" xfId="0" applyNumberFormat="1" applyFont="1" applyBorder="1" applyAlignment="1">
      <alignment horizontal="center" vertical="center"/>
    </xf>
    <xf numFmtId="1" fontId="45" fillId="0" borderId="32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vertical="top" wrapText="1"/>
    </xf>
    <xf numFmtId="0" fontId="1" fillId="0" borderId="36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180" fontId="1" fillId="0" borderId="20" xfId="0" applyNumberFormat="1" applyFont="1" applyBorder="1" applyAlignment="1">
      <alignment horizontal="center" vertical="top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/>
    </xf>
    <xf numFmtId="180" fontId="1" fillId="0" borderId="61" xfId="0" applyNumberFormat="1" applyFont="1" applyBorder="1" applyAlignment="1">
      <alignment horizontal="center" vertical="center"/>
    </xf>
    <xf numFmtId="180" fontId="1" fillId="0" borderId="3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180" fontId="1" fillId="0" borderId="63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45" fillId="0" borderId="67" xfId="0" applyFont="1" applyBorder="1" applyAlignment="1">
      <alignment horizontal="center"/>
    </xf>
    <xf numFmtId="0" fontId="45" fillId="0" borderId="66" xfId="0" applyFont="1" applyBorder="1" applyAlignment="1">
      <alignment horizontal="center"/>
    </xf>
    <xf numFmtId="0" fontId="45" fillId="0" borderId="6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1" fillId="0" borderId="68" xfId="0" applyFont="1" applyBorder="1" applyAlignment="1">
      <alignment vertical="top" wrapText="1"/>
    </xf>
    <xf numFmtId="0" fontId="1" fillId="0" borderId="27" xfId="0" applyFont="1" applyBorder="1" applyAlignment="1">
      <alignment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71" xfId="0" applyFont="1" applyBorder="1" applyAlignment="1">
      <alignment vertical="top" wrapText="1"/>
    </xf>
    <xf numFmtId="0" fontId="1" fillId="0" borderId="72" xfId="0" applyFont="1" applyBorder="1" applyAlignment="1">
      <alignment horizontal="center" vertical="top"/>
    </xf>
    <xf numFmtId="0" fontId="1" fillId="0" borderId="73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0" fontId="1" fillId="0" borderId="80" xfId="0" applyFont="1" applyBorder="1" applyAlignment="1">
      <alignment horizontal="center" vertical="center"/>
    </xf>
    <xf numFmtId="186" fontId="1" fillId="0" borderId="28" xfId="0" applyNumberFormat="1" applyFont="1" applyBorder="1" applyAlignment="1">
      <alignment horizontal="center" vertic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1" fillId="0" borderId="30" xfId="0" applyFont="1" applyBorder="1" applyAlignment="1" quotePrefix="1">
      <alignment horizontal="center" vertical="center"/>
    </xf>
    <xf numFmtId="0" fontId="45" fillId="0" borderId="84" xfId="0" applyFont="1" applyBorder="1" applyAlignment="1">
      <alignment horizontal="center"/>
    </xf>
    <xf numFmtId="1" fontId="45" fillId="0" borderId="85" xfId="0" applyNumberFormat="1" applyFont="1" applyBorder="1" applyAlignment="1">
      <alignment horizontal="center" vertical="center"/>
    </xf>
    <xf numFmtId="1" fontId="45" fillId="0" borderId="55" xfId="0" applyNumberFormat="1" applyFont="1" applyBorder="1" applyAlignment="1">
      <alignment horizontal="center" vertical="center"/>
    </xf>
    <xf numFmtId="1" fontId="45" fillId="0" borderId="56" xfId="0" applyNumberFormat="1" applyFont="1" applyBorder="1" applyAlignment="1">
      <alignment horizontal="center" vertical="center"/>
    </xf>
    <xf numFmtId="1" fontId="45" fillId="0" borderId="86" xfId="0" applyNumberFormat="1" applyFont="1" applyBorder="1" applyAlignment="1">
      <alignment horizontal="center" vertical="center"/>
    </xf>
    <xf numFmtId="0" fontId="1" fillId="0" borderId="87" xfId="0" applyFont="1" applyBorder="1" applyAlignment="1">
      <alignment horizontal="center"/>
    </xf>
    <xf numFmtId="1" fontId="1" fillId="0" borderId="85" xfId="0" applyNumberFormat="1" applyFont="1" applyBorder="1" applyAlignment="1">
      <alignment horizontal="center" vertical="center"/>
    </xf>
    <xf numFmtId="1" fontId="1" fillId="0" borderId="55" xfId="0" applyNumberFormat="1" applyFont="1" applyBorder="1" applyAlignment="1">
      <alignment horizontal="center" vertical="center"/>
    </xf>
    <xf numFmtId="1" fontId="1" fillId="0" borderId="56" xfId="0" applyNumberFormat="1" applyFont="1" applyBorder="1" applyAlignment="1">
      <alignment horizontal="center" vertical="center"/>
    </xf>
    <xf numFmtId="1" fontId="1" fillId="0" borderId="86" xfId="0" applyNumberFormat="1" applyFont="1" applyBorder="1" applyAlignment="1">
      <alignment horizontal="center" vertical="center"/>
    </xf>
    <xf numFmtId="0" fontId="1" fillId="0" borderId="88" xfId="0" applyFont="1" applyBorder="1" applyAlignment="1">
      <alignment horizontal="center"/>
    </xf>
    <xf numFmtId="0" fontId="1" fillId="0" borderId="74" xfId="52" applyNumberFormat="1" applyFont="1" applyFill="1" applyBorder="1" applyAlignment="1" applyProtection="1">
      <alignment wrapText="1"/>
      <protection hidden="1"/>
    </xf>
    <xf numFmtId="0" fontId="1" fillId="0" borderId="89" xfId="0" applyFont="1" applyBorder="1" applyAlignment="1">
      <alignment horizontal="center"/>
    </xf>
    <xf numFmtId="0" fontId="1" fillId="0" borderId="90" xfId="0" applyFont="1" applyBorder="1" applyAlignment="1">
      <alignment wrapText="1"/>
    </xf>
    <xf numFmtId="1" fontId="1" fillId="0" borderId="91" xfId="0" applyNumberFormat="1" applyFont="1" applyBorder="1" applyAlignment="1">
      <alignment horizontal="center" vertical="center"/>
    </xf>
    <xf numFmtId="1" fontId="1" fillId="0" borderId="92" xfId="0" applyNumberFormat="1" applyFont="1" applyBorder="1" applyAlignment="1">
      <alignment horizontal="center" vertical="center"/>
    </xf>
    <xf numFmtId="1" fontId="1" fillId="0" borderId="90" xfId="0" applyNumberFormat="1" applyFont="1" applyBorder="1" applyAlignment="1">
      <alignment horizontal="center" vertical="center"/>
    </xf>
    <xf numFmtId="1" fontId="1" fillId="0" borderId="93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top"/>
    </xf>
    <xf numFmtId="0" fontId="1" fillId="0" borderId="85" xfId="0" applyFont="1" applyBorder="1" applyAlignment="1">
      <alignment horizontal="center" vertical="top"/>
    </xf>
    <xf numFmtId="0" fontId="1" fillId="0" borderId="56" xfId="0" applyFont="1" applyBorder="1" applyAlignment="1">
      <alignment horizontal="center" vertical="top"/>
    </xf>
    <xf numFmtId="0" fontId="1" fillId="0" borderId="56" xfId="0" applyFont="1" applyBorder="1" applyAlignment="1" quotePrefix="1">
      <alignment horizontal="center" vertical="top"/>
    </xf>
    <xf numFmtId="1" fontId="1" fillId="0" borderId="94" xfId="0" applyNumberFormat="1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0" fontId="1" fillId="0" borderId="56" xfId="0" applyFont="1" applyBorder="1" applyAlignment="1">
      <alignment vertical="top" wrapText="1"/>
    </xf>
    <xf numFmtId="0" fontId="1" fillId="0" borderId="68" xfId="0" applyFont="1" applyBorder="1" applyAlignment="1" quotePrefix="1">
      <alignment horizontal="center" vertical="center"/>
    </xf>
    <xf numFmtId="1" fontId="1" fillId="0" borderId="95" xfId="0" applyNumberFormat="1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top"/>
    </xf>
    <xf numFmtId="0" fontId="1" fillId="0" borderId="90" xfId="0" applyFont="1" applyBorder="1" applyAlignment="1">
      <alignment horizontal="center" vertical="top"/>
    </xf>
    <xf numFmtId="0" fontId="1" fillId="0" borderId="90" xfId="0" applyFont="1" applyBorder="1" applyAlignment="1" quotePrefix="1">
      <alignment horizontal="center" vertical="top"/>
    </xf>
    <xf numFmtId="0" fontId="1" fillId="0" borderId="90" xfId="0" applyFont="1" applyBorder="1" applyAlignment="1">
      <alignment vertical="top" wrapText="1"/>
    </xf>
    <xf numFmtId="3" fontId="1" fillId="0" borderId="0" xfId="0" applyNumberFormat="1" applyFont="1" applyAlignment="1">
      <alignment horizontal="center"/>
    </xf>
    <xf numFmtId="185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185" fontId="8" fillId="0" borderId="0" xfId="0" applyNumberFormat="1" applyFont="1" applyAlignment="1">
      <alignment horizontal="center" vertical="center"/>
    </xf>
    <xf numFmtId="49" fontId="1" fillId="0" borderId="56" xfId="0" applyNumberFormat="1" applyFont="1" applyBorder="1" applyAlignment="1">
      <alignment vertical="top" wrapText="1"/>
    </xf>
    <xf numFmtId="1" fontId="1" fillId="0" borderId="85" xfId="0" applyNumberFormat="1" applyFont="1" applyBorder="1" applyAlignment="1">
      <alignment horizontal="center" vertical="top"/>
    </xf>
    <xf numFmtId="0" fontId="1" fillId="0" borderId="96" xfId="0" applyFont="1" applyBorder="1" applyAlignment="1">
      <alignment horizontal="center" vertical="top"/>
    </xf>
    <xf numFmtId="0" fontId="1" fillId="0" borderId="92" xfId="0" applyFont="1" applyBorder="1" applyAlignment="1">
      <alignment horizontal="center" vertical="top"/>
    </xf>
    <xf numFmtId="0" fontId="1" fillId="0" borderId="89" xfId="0" applyFont="1" applyBorder="1" applyAlignment="1">
      <alignment horizontal="center" vertical="top"/>
    </xf>
    <xf numFmtId="180" fontId="1" fillId="0" borderId="97" xfId="0" applyNumberFormat="1" applyFont="1" applyBorder="1" applyAlignment="1">
      <alignment horizontal="center" vertical="top"/>
    </xf>
    <xf numFmtId="185" fontId="1" fillId="0" borderId="0" xfId="0" applyNumberFormat="1" applyFont="1" applyAlignment="1">
      <alignment horizontal="center" vertical="center"/>
    </xf>
    <xf numFmtId="180" fontId="1" fillId="0" borderId="7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/>
    </xf>
    <xf numFmtId="0" fontId="1" fillId="0" borderId="23" xfId="0" applyFont="1" applyBorder="1" applyAlignment="1" quotePrefix="1">
      <alignment horizontal="center" vertical="top"/>
    </xf>
    <xf numFmtId="0" fontId="1" fillId="0" borderId="19" xfId="0" applyFont="1" applyBorder="1" applyAlignment="1" quotePrefix="1">
      <alignment horizontal="center" vertical="top"/>
    </xf>
    <xf numFmtId="0" fontId="1" fillId="0" borderId="19" xfId="0" applyFont="1" applyBorder="1" applyAlignment="1">
      <alignment wrapText="1"/>
    </xf>
    <xf numFmtId="188" fontId="1" fillId="0" borderId="24" xfId="0" applyNumberFormat="1" applyFont="1" applyBorder="1" applyAlignment="1">
      <alignment horizontal="center" vertical="center"/>
    </xf>
    <xf numFmtId="188" fontId="1" fillId="0" borderId="20" xfId="0" applyNumberFormat="1" applyFont="1" applyBorder="1" applyAlignment="1">
      <alignment horizontal="center" vertical="center"/>
    </xf>
    <xf numFmtId="188" fontId="1" fillId="0" borderId="98" xfId="0" applyNumberFormat="1" applyFont="1" applyBorder="1" applyAlignment="1">
      <alignment horizontal="center" vertical="center"/>
    </xf>
    <xf numFmtId="188" fontId="1" fillId="0" borderId="99" xfId="0" applyNumberFormat="1" applyFont="1" applyBorder="1" applyAlignment="1">
      <alignment horizontal="center" vertical="center"/>
    </xf>
    <xf numFmtId="180" fontId="1" fillId="35" borderId="24" xfId="0" applyNumberFormat="1" applyFont="1" applyFill="1" applyBorder="1" applyAlignment="1">
      <alignment horizontal="center" vertical="center"/>
    </xf>
    <xf numFmtId="185" fontId="1" fillId="0" borderId="24" xfId="0" applyNumberFormat="1" applyFont="1" applyBorder="1" applyAlignment="1">
      <alignment horizontal="center" vertical="center"/>
    </xf>
    <xf numFmtId="185" fontId="1" fillId="0" borderId="36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/>
    </xf>
    <xf numFmtId="0" fontId="1" fillId="0" borderId="74" xfId="0" applyFont="1" applyBorder="1" applyAlignment="1">
      <alignment/>
    </xf>
    <xf numFmtId="0" fontId="1" fillId="0" borderId="74" xfId="0" applyFont="1" applyBorder="1" applyAlignment="1">
      <alignment horizontal="center" vertical="center"/>
    </xf>
    <xf numFmtId="185" fontId="1" fillId="0" borderId="74" xfId="0" applyNumberFormat="1" applyFont="1" applyBorder="1" applyAlignment="1">
      <alignment horizontal="center" vertical="center"/>
    </xf>
    <xf numFmtId="1" fontId="1" fillId="0" borderId="74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 quotePrefix="1">
      <alignment horizontal="center" vertical="center"/>
    </xf>
    <xf numFmtId="180" fontId="1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 quotePrefix="1">
      <alignment horizontal="center" vertical="top"/>
    </xf>
    <xf numFmtId="0" fontId="2" fillId="0" borderId="74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/>
    </xf>
    <xf numFmtId="18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100" xfId="0" applyFont="1" applyBorder="1" applyAlignment="1">
      <alignment horizontal="center" vertical="top" wrapText="1"/>
    </xf>
    <xf numFmtId="0" fontId="1" fillId="0" borderId="100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 wrapText="1"/>
    </xf>
    <xf numFmtId="0" fontId="8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/>
    </xf>
    <xf numFmtId="0" fontId="2" fillId="0" borderId="101" xfId="0" applyFont="1" applyBorder="1" applyAlignment="1">
      <alignment/>
    </xf>
    <xf numFmtId="0" fontId="2" fillId="0" borderId="101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/>
    </xf>
    <xf numFmtId="0" fontId="1" fillId="0" borderId="78" xfId="0" applyFont="1" applyBorder="1" applyAlignment="1">
      <alignment horizontal="center" vertical="top" wrapText="1"/>
    </xf>
    <xf numFmtId="0" fontId="1" fillId="0" borderId="78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/>
    </xf>
    <xf numFmtId="0" fontId="8" fillId="0" borderId="103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/>
    </xf>
    <xf numFmtId="0" fontId="1" fillId="0" borderId="104" xfId="0" applyFont="1" applyBorder="1" applyAlignment="1">
      <alignment horizontal="center" vertical="top" wrapText="1"/>
    </xf>
    <xf numFmtId="185" fontId="2" fillId="0" borderId="74" xfId="0" applyNumberFormat="1" applyFont="1" applyBorder="1" applyAlignment="1">
      <alignment horizontal="center" vertical="center"/>
    </xf>
    <xf numFmtId="185" fontId="2" fillId="0" borderId="101" xfId="0" applyNumberFormat="1" applyFont="1" applyBorder="1" applyAlignment="1">
      <alignment horizontal="center" vertical="center"/>
    </xf>
    <xf numFmtId="185" fontId="8" fillId="0" borderId="0" xfId="0" applyNumberFormat="1" applyFont="1" applyAlignment="1">
      <alignment/>
    </xf>
    <xf numFmtId="0" fontId="1" fillId="0" borderId="10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top" wrapText="1"/>
    </xf>
    <xf numFmtId="0" fontId="1" fillId="0" borderId="10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top"/>
    </xf>
    <xf numFmtId="0" fontId="1" fillId="0" borderId="107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 wrapText="1"/>
    </xf>
    <xf numFmtId="0" fontId="1" fillId="0" borderId="109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top"/>
    </xf>
    <xf numFmtId="1" fontId="1" fillId="0" borderId="99" xfId="0" applyNumberFormat="1" applyFont="1" applyBorder="1" applyAlignment="1">
      <alignment horizontal="center" vertical="center"/>
    </xf>
    <xf numFmtId="2" fontId="1" fillId="0" borderId="110" xfId="0" applyNumberFormat="1" applyFont="1" applyBorder="1" applyAlignment="1">
      <alignment horizontal="center" vertical="center"/>
    </xf>
    <xf numFmtId="185" fontId="1" fillId="0" borderId="111" xfId="0" applyNumberFormat="1" applyFont="1" applyBorder="1" applyAlignment="1">
      <alignment horizontal="center" vertical="center"/>
    </xf>
    <xf numFmtId="185" fontId="1" fillId="0" borderId="112" xfId="0" applyNumberFormat="1" applyFont="1" applyBorder="1" applyAlignment="1">
      <alignment horizontal="center" vertical="center"/>
    </xf>
    <xf numFmtId="1" fontId="1" fillId="0" borderId="113" xfId="0" applyNumberFormat="1" applyFont="1" applyBorder="1" applyAlignment="1">
      <alignment horizontal="center" vertical="center"/>
    </xf>
    <xf numFmtId="1" fontId="1" fillId="0" borderId="114" xfId="0" applyNumberFormat="1" applyFont="1" applyBorder="1" applyAlignment="1">
      <alignment horizontal="center" vertical="center"/>
    </xf>
    <xf numFmtId="180" fontId="1" fillId="0" borderId="114" xfId="0" applyNumberFormat="1" applyFont="1" applyBorder="1" applyAlignment="1">
      <alignment horizontal="center" vertical="center"/>
    </xf>
    <xf numFmtId="180" fontId="45" fillId="0" borderId="115" xfId="0" applyNumberFormat="1" applyFont="1" applyBorder="1" applyAlignment="1">
      <alignment horizontal="center" vertical="center"/>
    </xf>
    <xf numFmtId="180" fontId="45" fillId="0" borderId="113" xfId="0" applyNumberFormat="1" applyFont="1" applyBorder="1" applyAlignment="1">
      <alignment horizontal="center" vertical="center"/>
    </xf>
    <xf numFmtId="180" fontId="1" fillId="0" borderId="111" xfId="0" applyNumberFormat="1" applyFont="1" applyBorder="1" applyAlignment="1">
      <alignment horizontal="center" vertical="center"/>
    </xf>
    <xf numFmtId="180" fontId="1" fillId="0" borderId="112" xfId="0" applyNumberFormat="1" applyFont="1" applyBorder="1" applyAlignment="1">
      <alignment horizontal="center" vertical="center"/>
    </xf>
    <xf numFmtId="1" fontId="1" fillId="0" borderId="116" xfId="0" applyNumberFormat="1" applyFont="1" applyBorder="1" applyAlignment="1">
      <alignment horizontal="center" vertical="center"/>
    </xf>
    <xf numFmtId="180" fontId="1" fillId="0" borderId="112" xfId="0" applyNumberFormat="1" applyFont="1" applyBorder="1" applyAlignment="1">
      <alignment horizontal="center" vertical="top"/>
    </xf>
    <xf numFmtId="2" fontId="1" fillId="0" borderId="112" xfId="0" applyNumberFormat="1" applyFont="1" applyBorder="1" applyAlignment="1">
      <alignment horizontal="center" vertical="center"/>
    </xf>
    <xf numFmtId="2" fontId="1" fillId="0" borderId="113" xfId="0" applyNumberFormat="1" applyFont="1" applyBorder="1" applyAlignment="1">
      <alignment horizontal="center" vertical="center"/>
    </xf>
    <xf numFmtId="2" fontId="1" fillId="0" borderId="116" xfId="0" applyNumberFormat="1" applyFont="1" applyBorder="1" applyAlignment="1">
      <alignment horizontal="center" vertical="center"/>
    </xf>
    <xf numFmtId="0" fontId="1" fillId="0" borderId="117" xfId="0" applyFont="1" applyBorder="1" applyAlignment="1">
      <alignment horizontal="center"/>
    </xf>
    <xf numFmtId="1" fontId="1" fillId="0" borderId="118" xfId="0" applyNumberFormat="1" applyFont="1" applyBorder="1" applyAlignment="1">
      <alignment horizontal="center" vertical="center"/>
    </xf>
    <xf numFmtId="2" fontId="4" fillId="0" borderId="113" xfId="0" applyNumberFormat="1" applyFont="1" applyBorder="1" applyAlignment="1">
      <alignment horizontal="center" vertical="center"/>
    </xf>
    <xf numFmtId="1" fontId="4" fillId="0" borderId="113" xfId="0" applyNumberFormat="1" applyFont="1" applyBorder="1" applyAlignment="1">
      <alignment horizontal="center" vertical="center"/>
    </xf>
    <xf numFmtId="1" fontId="1" fillId="0" borderId="112" xfId="0" applyNumberFormat="1" applyFont="1" applyBorder="1" applyAlignment="1">
      <alignment horizontal="center" vertical="center"/>
    </xf>
    <xf numFmtId="180" fontId="1" fillId="0" borderId="111" xfId="0" applyNumberFormat="1" applyFont="1" applyBorder="1" applyAlignment="1">
      <alignment horizontal="center" vertical="top"/>
    </xf>
    <xf numFmtId="180" fontId="1" fillId="0" borderId="113" xfId="0" applyNumberFormat="1" applyFont="1" applyBorder="1" applyAlignment="1">
      <alignment horizontal="center" vertical="center"/>
    </xf>
    <xf numFmtId="180" fontId="1" fillId="0" borderId="116" xfId="0" applyNumberFormat="1" applyFont="1" applyBorder="1" applyAlignment="1">
      <alignment horizontal="center" vertical="center"/>
    </xf>
    <xf numFmtId="180" fontId="1" fillId="0" borderId="115" xfId="0" applyNumberFormat="1" applyFont="1" applyBorder="1" applyAlignment="1">
      <alignment horizontal="center" vertical="top"/>
    </xf>
    <xf numFmtId="1" fontId="1" fillId="0" borderId="114" xfId="0" applyNumberFormat="1" applyFont="1" applyBorder="1" applyAlignment="1">
      <alignment horizontal="center" vertical="top"/>
    </xf>
    <xf numFmtId="1" fontId="1" fillId="0" borderId="115" xfId="0" applyNumberFormat="1" applyFont="1" applyBorder="1" applyAlignment="1">
      <alignment horizontal="center" vertical="center"/>
    </xf>
    <xf numFmtId="4" fontId="1" fillId="0" borderId="116" xfId="0" applyNumberFormat="1" applyFont="1" applyBorder="1" applyAlignment="1">
      <alignment horizontal="center" vertical="center"/>
    </xf>
    <xf numFmtId="4" fontId="1" fillId="0" borderId="112" xfId="0" applyNumberFormat="1" applyFont="1" applyBorder="1" applyAlignment="1">
      <alignment horizontal="center" vertical="center"/>
    </xf>
    <xf numFmtId="1" fontId="1" fillId="33" borderId="113" xfId="0" applyNumberFormat="1" applyFont="1" applyFill="1" applyBorder="1" applyAlignment="1">
      <alignment horizontal="center" vertical="center"/>
    </xf>
    <xf numFmtId="188" fontId="1" fillId="0" borderId="116" xfId="0" applyNumberFormat="1" applyFont="1" applyBorder="1" applyAlignment="1">
      <alignment horizontal="center" vertical="center"/>
    </xf>
    <xf numFmtId="1" fontId="1" fillId="34" borderId="112" xfId="0" applyNumberFormat="1" applyFont="1" applyFill="1" applyBorder="1" applyAlignment="1">
      <alignment horizontal="center" vertical="center"/>
    </xf>
    <xf numFmtId="1" fontId="1" fillId="34" borderId="113" xfId="0" applyNumberFormat="1" applyFont="1" applyFill="1" applyBorder="1" applyAlignment="1">
      <alignment horizontal="center" vertical="center"/>
    </xf>
    <xf numFmtId="1" fontId="45" fillId="0" borderId="112" xfId="0" applyNumberFormat="1" applyFont="1" applyBorder="1" applyAlignment="1">
      <alignment horizontal="center" vertical="center"/>
    </xf>
    <xf numFmtId="1" fontId="45" fillId="0" borderId="113" xfId="0" applyNumberFormat="1" applyFont="1" applyBorder="1" applyAlignment="1">
      <alignment horizontal="center" vertical="center"/>
    </xf>
    <xf numFmtId="1" fontId="45" fillId="0" borderId="116" xfId="0" applyNumberFormat="1" applyFont="1" applyBorder="1" applyAlignment="1">
      <alignment horizontal="center" vertical="center"/>
    </xf>
    <xf numFmtId="1" fontId="45" fillId="0" borderId="114" xfId="0" applyNumberFormat="1" applyFont="1" applyBorder="1" applyAlignment="1">
      <alignment horizontal="center" vertical="center"/>
    </xf>
    <xf numFmtId="186" fontId="1" fillId="0" borderId="113" xfId="0" applyNumberFormat="1" applyFont="1" applyBorder="1" applyAlignment="1">
      <alignment horizontal="center" vertical="center"/>
    </xf>
    <xf numFmtId="186" fontId="1" fillId="0" borderId="116" xfId="0" applyNumberFormat="1" applyFont="1" applyBorder="1" applyAlignment="1">
      <alignment horizontal="center" vertical="center"/>
    </xf>
    <xf numFmtId="186" fontId="1" fillId="0" borderId="111" xfId="0" applyNumberFormat="1" applyFont="1" applyBorder="1" applyAlignment="1">
      <alignment horizontal="center" vertical="center"/>
    </xf>
    <xf numFmtId="186" fontId="1" fillId="0" borderId="112" xfId="0" applyNumberFormat="1" applyFont="1" applyBorder="1" applyAlignment="1">
      <alignment horizontal="center" vertical="center"/>
    </xf>
    <xf numFmtId="1" fontId="1" fillId="0" borderId="111" xfId="0" applyNumberFormat="1" applyFont="1" applyBorder="1" applyAlignment="1">
      <alignment horizontal="center" vertical="center"/>
    </xf>
    <xf numFmtId="2" fontId="1" fillId="0" borderId="111" xfId="0" applyNumberFormat="1" applyFont="1" applyBorder="1" applyAlignment="1">
      <alignment horizontal="center" vertical="center"/>
    </xf>
    <xf numFmtId="2" fontId="1" fillId="35" borderId="112" xfId="0" applyNumberFormat="1" applyFont="1" applyFill="1" applyBorder="1" applyAlignment="1">
      <alignment horizontal="center" vertical="center"/>
    </xf>
    <xf numFmtId="185" fontId="1" fillId="0" borderId="119" xfId="0" applyNumberFormat="1" applyFont="1" applyBorder="1" applyAlignment="1">
      <alignment horizontal="center" vertical="center"/>
    </xf>
    <xf numFmtId="1" fontId="1" fillId="0" borderId="97" xfId="0" applyNumberFormat="1" applyFont="1" applyBorder="1" applyAlignment="1">
      <alignment horizontal="center" vertical="center"/>
    </xf>
    <xf numFmtId="0" fontId="1" fillId="0" borderId="120" xfId="0" applyFont="1" applyBorder="1" applyAlignment="1">
      <alignment horizontal="center" vertical="center"/>
    </xf>
    <xf numFmtId="0" fontId="1" fillId="0" borderId="121" xfId="0" applyFont="1" applyBorder="1" applyAlignment="1">
      <alignment horizontal="center" vertical="center"/>
    </xf>
    <xf numFmtId="0" fontId="1" fillId="0" borderId="90" xfId="0" applyFont="1" applyBorder="1" applyAlignment="1" quotePrefix="1">
      <alignment horizontal="center" vertical="center"/>
    </xf>
    <xf numFmtId="0" fontId="1" fillId="0" borderId="55" xfId="0" applyFont="1" applyBorder="1" applyAlignment="1" quotePrefix="1">
      <alignment horizontal="center" vertical="center"/>
    </xf>
    <xf numFmtId="0" fontId="1" fillId="0" borderId="122" xfId="0" applyFont="1" applyBorder="1" applyAlignment="1">
      <alignment horizontal="center"/>
    </xf>
    <xf numFmtId="0" fontId="1" fillId="0" borderId="123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84" xfId="0" applyFont="1" applyBorder="1" applyAlignment="1">
      <alignment horizontal="center" vertical="top"/>
    </xf>
    <xf numFmtId="0" fontId="1" fillId="0" borderId="123" xfId="0" applyFont="1" applyBorder="1" applyAlignment="1">
      <alignment horizontal="center" vertical="top"/>
    </xf>
    <xf numFmtId="0" fontId="1" fillId="0" borderId="124" xfId="0" applyFont="1" applyBorder="1" applyAlignment="1">
      <alignment horizontal="center"/>
    </xf>
    <xf numFmtId="0" fontId="1" fillId="0" borderId="125" xfId="0" applyFont="1" applyBorder="1" applyAlignment="1">
      <alignment/>
    </xf>
    <xf numFmtId="185" fontId="1" fillId="0" borderId="12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185" fontId="1" fillId="0" borderId="127" xfId="0" applyNumberFormat="1" applyFont="1" applyBorder="1" applyAlignment="1">
      <alignment horizontal="center" vertical="center"/>
    </xf>
    <xf numFmtId="185" fontId="1" fillId="0" borderId="128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top" wrapText="1"/>
    </xf>
    <xf numFmtId="1" fontId="1" fillId="0" borderId="129" xfId="0" applyNumberFormat="1" applyFont="1" applyBorder="1" applyAlignment="1">
      <alignment horizontal="center" vertical="center"/>
    </xf>
    <xf numFmtId="1" fontId="1" fillId="0" borderId="13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top" wrapText="1"/>
    </xf>
    <xf numFmtId="180" fontId="1" fillId="0" borderId="131" xfId="0" applyNumberFormat="1" applyFont="1" applyBorder="1" applyAlignment="1">
      <alignment horizontal="center" vertical="center"/>
    </xf>
    <xf numFmtId="0" fontId="1" fillId="0" borderId="132" xfId="0" applyFont="1" applyBorder="1" applyAlignment="1">
      <alignment vertical="top" wrapText="1"/>
    </xf>
    <xf numFmtId="180" fontId="1" fillId="0" borderId="133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185" fontId="1" fillId="0" borderId="134" xfId="0" applyNumberFormat="1" applyFont="1" applyBorder="1" applyAlignment="1">
      <alignment horizontal="center" vertical="center"/>
    </xf>
    <xf numFmtId="185" fontId="1" fillId="0" borderId="129" xfId="0" applyNumberFormat="1" applyFont="1" applyBorder="1" applyAlignment="1">
      <alignment horizontal="center" vertical="center"/>
    </xf>
    <xf numFmtId="185" fontId="1" fillId="0" borderId="135" xfId="0" applyNumberFormat="1" applyFont="1" applyBorder="1" applyAlignment="1">
      <alignment horizontal="center" vertical="center"/>
    </xf>
    <xf numFmtId="185" fontId="1" fillId="0" borderId="61" xfId="0" applyNumberFormat="1" applyFont="1" applyBorder="1" applyAlignment="1">
      <alignment horizontal="center" vertical="top"/>
    </xf>
    <xf numFmtId="185" fontId="1" fillId="0" borderId="136" xfId="0" applyNumberFormat="1" applyFont="1" applyBorder="1" applyAlignment="1">
      <alignment horizontal="center" vertical="top"/>
    </xf>
    <xf numFmtId="180" fontId="1" fillId="0" borderId="136" xfId="0" applyNumberFormat="1" applyFont="1" applyBorder="1" applyAlignment="1">
      <alignment horizontal="center" vertical="center"/>
    </xf>
    <xf numFmtId="1" fontId="1" fillId="0" borderId="135" xfId="0" applyNumberFormat="1" applyFont="1" applyBorder="1" applyAlignment="1">
      <alignment horizontal="center" vertical="center"/>
    </xf>
    <xf numFmtId="1" fontId="1" fillId="0" borderId="128" xfId="0" applyNumberFormat="1" applyFont="1" applyBorder="1" applyAlignment="1">
      <alignment horizontal="center" vertical="center"/>
    </xf>
    <xf numFmtId="0" fontId="1" fillId="0" borderId="123" xfId="0" applyNumberFormat="1" applyFont="1" applyBorder="1" applyAlignment="1">
      <alignment vertical="center" wrapText="1"/>
    </xf>
    <xf numFmtId="1" fontId="1" fillId="0" borderId="63" xfId="0" applyNumberFormat="1" applyFont="1" applyBorder="1" applyAlignment="1">
      <alignment horizontal="center" vertical="top"/>
    </xf>
    <xf numFmtId="0" fontId="1" fillId="0" borderId="67" xfId="0" applyFont="1" applyBorder="1" applyAlignment="1">
      <alignment vertical="center" wrapText="1"/>
    </xf>
    <xf numFmtId="1" fontId="1" fillId="0" borderId="61" xfId="0" applyNumberFormat="1" applyFont="1" applyBorder="1" applyAlignment="1">
      <alignment horizontal="center" vertical="top"/>
    </xf>
    <xf numFmtId="180" fontId="1" fillId="0" borderId="129" xfId="0" applyNumberFormat="1" applyFont="1" applyBorder="1" applyAlignment="1">
      <alignment horizontal="center" vertical="center"/>
    </xf>
    <xf numFmtId="180" fontId="1" fillId="0" borderId="135" xfId="0" applyNumberFormat="1" applyFont="1" applyBorder="1" applyAlignment="1">
      <alignment horizontal="center" vertical="center"/>
    </xf>
    <xf numFmtId="180" fontId="1" fillId="0" borderId="137" xfId="0" applyNumberFormat="1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0" fontId="4" fillId="0" borderId="138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1" fillId="0" borderId="138" xfId="0" applyFont="1" applyBorder="1" applyAlignment="1">
      <alignment horizontal="center"/>
    </xf>
    <xf numFmtId="0" fontId="1" fillId="0" borderId="124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top"/>
    </xf>
    <xf numFmtId="0" fontId="1" fillId="0" borderId="139" xfId="0" applyFont="1" applyBorder="1" applyAlignment="1">
      <alignment horizontal="center" vertical="top"/>
    </xf>
    <xf numFmtId="0" fontId="1" fillId="0" borderId="139" xfId="0" applyFont="1" applyBorder="1" applyAlignment="1">
      <alignment horizontal="center"/>
    </xf>
    <xf numFmtId="0" fontId="1" fillId="0" borderId="124" xfId="0" applyFont="1" applyBorder="1" applyAlignment="1">
      <alignment horizontal="center" vertical="top"/>
    </xf>
    <xf numFmtId="0" fontId="1" fillId="0" borderId="140" xfId="0" applyFont="1" applyBorder="1" applyAlignment="1">
      <alignment horizontal="center"/>
    </xf>
    <xf numFmtId="0" fontId="1" fillId="0" borderId="141" xfId="0" applyFont="1" applyBorder="1" applyAlignment="1">
      <alignment horizontal="center" vertical="center"/>
    </xf>
    <xf numFmtId="0" fontId="1" fillId="0" borderId="142" xfId="0" applyFont="1" applyBorder="1" applyAlignment="1">
      <alignment horizontal="center" vertical="center"/>
    </xf>
    <xf numFmtId="180" fontId="1" fillId="0" borderId="143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/>
    </xf>
    <xf numFmtId="180" fontId="1" fillId="0" borderId="144" xfId="0" applyNumberFormat="1" applyFont="1" applyBorder="1" applyAlignment="1">
      <alignment horizontal="center" vertical="center" wrapText="1"/>
    </xf>
    <xf numFmtId="1" fontId="1" fillId="0" borderId="63" xfId="0" applyNumberFormat="1" applyFont="1" applyBorder="1" applyAlignment="1">
      <alignment horizontal="center" vertical="center"/>
    </xf>
    <xf numFmtId="1" fontId="1" fillId="0" borderId="133" xfId="0" applyNumberFormat="1" applyFont="1" applyBorder="1" applyAlignment="1">
      <alignment horizontal="center" vertical="center"/>
    </xf>
    <xf numFmtId="0" fontId="1" fillId="0" borderId="144" xfId="0" applyFont="1" applyBorder="1" applyAlignment="1">
      <alignment horizontal="center" vertical="center" wrapText="1"/>
    </xf>
    <xf numFmtId="0" fontId="1" fillId="0" borderId="145" xfId="0" applyFont="1" applyBorder="1" applyAlignment="1">
      <alignment horizontal="center"/>
    </xf>
    <xf numFmtId="0" fontId="1" fillId="0" borderId="146" xfId="0" applyFont="1" applyBorder="1" applyAlignment="1">
      <alignment horizontal="center" vertical="center" wrapText="1"/>
    </xf>
    <xf numFmtId="0" fontId="1" fillId="0" borderId="89" xfId="0" applyFont="1" applyBorder="1" applyAlignment="1">
      <alignment vertical="top" wrapText="1"/>
    </xf>
    <xf numFmtId="180" fontId="1" fillId="0" borderId="127" xfId="0" applyNumberFormat="1" applyFont="1" applyBorder="1" applyAlignment="1">
      <alignment horizontal="center" vertical="center"/>
    </xf>
    <xf numFmtId="180" fontId="1" fillId="0" borderId="127" xfId="0" applyNumberFormat="1" applyFont="1" applyBorder="1" applyAlignment="1">
      <alignment horizontal="center" vertical="top"/>
    </xf>
    <xf numFmtId="49" fontId="1" fillId="0" borderId="62" xfId="0" applyNumberFormat="1" applyFont="1" applyBorder="1" applyAlignment="1">
      <alignment vertical="top" wrapText="1"/>
    </xf>
    <xf numFmtId="180" fontId="1" fillId="0" borderId="63" xfId="0" applyNumberFormat="1" applyFont="1" applyBorder="1" applyAlignment="1">
      <alignment horizontal="center" vertical="top"/>
    </xf>
    <xf numFmtId="1" fontId="1" fillId="0" borderId="14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180" fontId="1" fillId="0" borderId="133" xfId="0" applyNumberFormat="1" applyFont="1" applyBorder="1" applyAlignment="1">
      <alignment horizontal="center" vertical="top"/>
    </xf>
    <xf numFmtId="0" fontId="1" fillId="0" borderId="89" xfId="0" applyFont="1" applyBorder="1" applyAlignment="1">
      <alignment wrapText="1"/>
    </xf>
    <xf numFmtId="180" fontId="1" fillId="0" borderId="97" xfId="0" applyNumberFormat="1" applyFont="1" applyBorder="1" applyAlignment="1">
      <alignment horizontal="center" vertical="center"/>
    </xf>
    <xf numFmtId="180" fontId="1" fillId="0" borderId="131" xfId="0" applyNumberFormat="1" applyFont="1" applyBorder="1" applyAlignment="1">
      <alignment horizontal="center" vertical="top"/>
    </xf>
    <xf numFmtId="0" fontId="1" fillId="0" borderId="31" xfId="0" applyFont="1" applyBorder="1" applyAlignment="1">
      <alignment/>
    </xf>
    <xf numFmtId="4" fontId="1" fillId="0" borderId="147" xfId="0" applyNumberFormat="1" applyFont="1" applyBorder="1" applyAlignment="1">
      <alignment horizontal="center" vertical="center"/>
    </xf>
    <xf numFmtId="4" fontId="1" fillId="0" borderId="61" xfId="0" applyNumberFormat="1" applyFont="1" applyBorder="1" applyAlignment="1">
      <alignment horizontal="center" vertical="center"/>
    </xf>
    <xf numFmtId="185" fontId="1" fillId="0" borderId="63" xfId="0" applyNumberFormat="1" applyFont="1" applyBorder="1" applyAlignment="1">
      <alignment horizontal="center" vertical="center"/>
    </xf>
    <xf numFmtId="185" fontId="1" fillId="0" borderId="147" xfId="0" applyNumberFormat="1" applyFont="1" applyBorder="1" applyAlignment="1">
      <alignment horizontal="center" vertical="center"/>
    </xf>
    <xf numFmtId="185" fontId="1" fillId="0" borderId="61" xfId="0" applyNumberFormat="1" applyFont="1" applyBorder="1" applyAlignment="1">
      <alignment horizontal="center" vertical="center"/>
    </xf>
    <xf numFmtId="3" fontId="1" fillId="0" borderId="147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wrapText="1"/>
    </xf>
    <xf numFmtId="185" fontId="1" fillId="33" borderId="63" xfId="0" applyNumberFormat="1" applyFont="1" applyFill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/>
    </xf>
    <xf numFmtId="188" fontId="1" fillId="0" borderId="61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wrapText="1"/>
    </xf>
    <xf numFmtId="0" fontId="1" fillId="0" borderId="22" xfId="0" applyFont="1" applyBorder="1" applyAlignment="1">
      <alignment/>
    </xf>
    <xf numFmtId="1" fontId="1" fillId="0" borderId="61" xfId="0" applyNumberFormat="1" applyFont="1" applyBorder="1" applyAlignment="1">
      <alignment horizontal="center" vertical="center"/>
    </xf>
    <xf numFmtId="1" fontId="1" fillId="33" borderId="61" xfId="0" applyNumberFormat="1" applyFont="1" applyFill="1" applyBorder="1" applyAlignment="1">
      <alignment horizontal="center" vertical="center"/>
    </xf>
    <xf numFmtId="180" fontId="1" fillId="0" borderId="147" xfId="0" applyNumberFormat="1" applyFont="1" applyBorder="1" applyAlignment="1">
      <alignment horizontal="center" vertical="center"/>
    </xf>
    <xf numFmtId="186" fontId="1" fillId="0" borderId="63" xfId="0" applyNumberFormat="1" applyFont="1" applyBorder="1" applyAlignment="1">
      <alignment horizontal="center" vertical="center"/>
    </xf>
    <xf numFmtId="186" fontId="1" fillId="0" borderId="147" xfId="0" applyNumberFormat="1" applyFont="1" applyBorder="1" applyAlignment="1">
      <alignment horizontal="center" vertical="center"/>
    </xf>
    <xf numFmtId="186" fontId="1" fillId="0" borderId="148" xfId="0" applyNumberFormat="1" applyFont="1" applyBorder="1" applyAlignment="1">
      <alignment horizontal="center" vertical="center"/>
    </xf>
    <xf numFmtId="186" fontId="1" fillId="0" borderId="149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1" fillId="0" borderId="22" xfId="0" applyFont="1" applyBorder="1" applyAlignment="1">
      <alignment wrapText="1"/>
    </xf>
    <xf numFmtId="1" fontId="1" fillId="0" borderId="148" xfId="0" applyNumberFormat="1" applyFont="1" applyBorder="1" applyAlignment="1">
      <alignment horizontal="center" vertical="center"/>
    </xf>
    <xf numFmtId="2" fontId="1" fillId="0" borderId="61" xfId="0" applyNumberFormat="1" applyFont="1" applyBorder="1" applyAlignment="1">
      <alignment horizontal="center" vertical="center"/>
    </xf>
    <xf numFmtId="2" fontId="1" fillId="0" borderId="148" xfId="0" applyNumberFormat="1" applyFont="1" applyBorder="1" applyAlignment="1">
      <alignment horizontal="center" vertical="center"/>
    </xf>
    <xf numFmtId="0" fontId="1" fillId="0" borderId="72" xfId="52" applyNumberFormat="1" applyFont="1" applyFill="1" applyBorder="1" applyAlignment="1" applyProtection="1">
      <alignment wrapText="1"/>
      <protection hidden="1"/>
    </xf>
    <xf numFmtId="0" fontId="1" fillId="0" borderId="72" xfId="0" applyFont="1" applyBorder="1" applyAlignment="1">
      <alignment vertical="top" wrapText="1"/>
    </xf>
    <xf numFmtId="0" fontId="1" fillId="0" borderId="73" xfId="0" applyFont="1" applyBorder="1" applyAlignment="1">
      <alignment vertical="top" wrapText="1"/>
    </xf>
    <xf numFmtId="185" fontId="1" fillId="0" borderId="98" xfId="0" applyNumberFormat="1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top"/>
    </xf>
    <xf numFmtId="185" fontId="1" fillId="0" borderId="116" xfId="0" applyNumberFormat="1" applyFont="1" applyBorder="1" applyAlignment="1">
      <alignment horizontal="center" vertical="center"/>
    </xf>
    <xf numFmtId="185" fontId="1" fillId="0" borderId="148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top" wrapText="1"/>
    </xf>
    <xf numFmtId="0" fontId="1" fillId="0" borderId="26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18" xfId="0" applyFont="1" applyBorder="1" applyAlignment="1">
      <alignment vertical="top" wrapText="1"/>
    </xf>
    <xf numFmtId="0" fontId="1" fillId="0" borderId="150" xfId="53" applyFont="1" applyBorder="1" applyAlignment="1">
      <alignment horizontal="left" vertical="top" wrapText="1"/>
      <protection/>
    </xf>
    <xf numFmtId="0" fontId="1" fillId="0" borderId="22" xfId="53" applyFont="1" applyBorder="1" applyAlignment="1">
      <alignment horizontal="left" vertical="top" wrapText="1"/>
      <protection/>
    </xf>
    <xf numFmtId="0" fontId="1" fillId="0" borderId="132" xfId="53" applyFont="1" applyBorder="1" applyAlignment="1">
      <alignment horizontal="left" vertical="top" wrapText="1"/>
      <protection/>
    </xf>
    <xf numFmtId="0" fontId="2" fillId="0" borderId="0" xfId="0" applyFont="1" applyBorder="1" applyAlignment="1">
      <alignment horizontal="center"/>
    </xf>
    <xf numFmtId="0" fontId="1" fillId="0" borderId="151" xfId="0" applyFont="1" applyBorder="1" applyAlignment="1">
      <alignment horizontal="center" vertical="center" wrapText="1"/>
    </xf>
    <xf numFmtId="0" fontId="1" fillId="0" borderId="152" xfId="0" applyFont="1" applyBorder="1" applyAlignment="1">
      <alignment horizontal="center" vertical="center" wrapText="1"/>
    </xf>
    <xf numFmtId="0" fontId="1" fillId="0" borderId="153" xfId="0" applyFont="1" applyBorder="1" applyAlignment="1">
      <alignment horizontal="center" vertical="top" wrapText="1"/>
    </xf>
    <xf numFmtId="0" fontId="1" fillId="0" borderId="154" xfId="0" applyFont="1" applyBorder="1" applyAlignment="1">
      <alignment horizontal="center" vertical="center" wrapText="1"/>
    </xf>
    <xf numFmtId="0" fontId="1" fillId="0" borderId="15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81" xfId="53" applyFont="1" applyBorder="1" applyAlignment="1">
      <alignment horizontal="left" vertical="top" wrapText="1"/>
      <protection/>
    </xf>
    <xf numFmtId="0" fontId="1" fillId="0" borderId="26" xfId="53" applyFont="1" applyBorder="1" applyAlignment="1">
      <alignment horizontal="left" vertical="top" wrapText="1"/>
      <protection/>
    </xf>
    <xf numFmtId="0" fontId="1" fillId="0" borderId="62" xfId="53" applyFont="1" applyBorder="1" applyAlignment="1">
      <alignment horizontal="left" vertical="top" wrapText="1"/>
      <protection/>
    </xf>
    <xf numFmtId="0" fontId="1" fillId="0" borderId="18" xfId="53" applyFont="1" applyBorder="1" applyAlignment="1">
      <alignment horizontal="left" vertical="top" wrapText="1"/>
      <protection/>
    </xf>
    <xf numFmtId="0" fontId="1" fillId="0" borderId="156" xfId="53" applyFont="1" applyBorder="1" applyAlignment="1">
      <alignment horizontal="left" vertical="top" wrapText="1"/>
      <protection/>
    </xf>
    <xf numFmtId="0" fontId="1" fillId="0" borderId="157" xfId="53" applyFont="1" applyBorder="1" applyAlignment="1">
      <alignment horizontal="left" vertical="top" wrapText="1"/>
      <protection/>
    </xf>
    <xf numFmtId="0" fontId="1" fillId="0" borderId="158" xfId="0" applyFont="1" applyBorder="1" applyAlignment="1">
      <alignment vertical="top" wrapText="1"/>
    </xf>
    <xf numFmtId="0" fontId="1" fillId="0" borderId="132" xfId="0" applyFont="1" applyBorder="1" applyAlignment="1">
      <alignment vertical="top" wrapText="1"/>
    </xf>
    <xf numFmtId="0" fontId="1" fillId="0" borderId="132" xfId="0" applyFont="1" applyBorder="1" applyAlignment="1">
      <alignment wrapText="1"/>
    </xf>
    <xf numFmtId="0" fontId="1" fillId="0" borderId="31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wrapText="1"/>
    </xf>
    <xf numFmtId="0" fontId="1" fillId="0" borderId="68" xfId="0" applyFont="1" applyBorder="1" applyAlignment="1">
      <alignment wrapText="1"/>
    </xf>
    <xf numFmtId="0" fontId="1" fillId="0" borderId="19" xfId="0" applyFont="1" applyBorder="1" applyAlignment="1">
      <alignment vertical="top" wrapText="1"/>
    </xf>
    <xf numFmtId="0" fontId="8" fillId="0" borderId="74" xfId="0" applyFont="1" applyBorder="1" applyAlignment="1">
      <alignment horizontal="center"/>
    </xf>
    <xf numFmtId="0" fontId="1" fillId="0" borderId="32" xfId="0" applyFont="1" applyBorder="1" applyAlignment="1">
      <alignment wrapText="1"/>
    </xf>
    <xf numFmtId="0" fontId="1" fillId="0" borderId="23" xfId="0" applyFont="1" applyBorder="1" applyAlignment="1">
      <alignment vertical="top" wrapText="1"/>
    </xf>
    <xf numFmtId="0" fontId="1" fillId="0" borderId="159" xfId="53" applyFont="1" applyBorder="1" applyAlignment="1">
      <alignment horizontal="left" vertical="top" wrapText="1"/>
      <protection/>
    </xf>
    <xf numFmtId="0" fontId="1" fillId="0" borderId="19" xfId="53" applyFont="1" applyBorder="1" applyAlignment="1">
      <alignment horizontal="left" vertical="top" wrapText="1"/>
      <protection/>
    </xf>
    <xf numFmtId="0" fontId="1" fillId="0" borderId="160" xfId="53" applyFont="1" applyBorder="1" applyAlignment="1">
      <alignment horizontal="left" vertical="top" wrapText="1"/>
      <protection/>
    </xf>
    <xf numFmtId="0" fontId="1" fillId="0" borderId="53" xfId="0" applyFont="1" applyBorder="1" applyAlignment="1">
      <alignment vertical="top" wrapText="1"/>
    </xf>
    <xf numFmtId="0" fontId="1" fillId="0" borderId="68" xfId="0" applyFont="1" applyBorder="1" applyAlignment="1">
      <alignment vertical="top" wrapText="1"/>
    </xf>
    <xf numFmtId="0" fontId="1" fillId="0" borderId="100" xfId="0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0" fontId="1" fillId="0" borderId="23" xfId="53" applyFont="1" applyBorder="1" applyAlignment="1">
      <alignment horizontal="left" vertical="top" wrapText="1"/>
      <protection/>
    </xf>
    <xf numFmtId="0" fontId="1" fillId="0" borderId="68" xfId="53" applyFont="1" applyBorder="1" applyAlignment="1">
      <alignment horizontal="left" vertical="top" wrapText="1"/>
      <protection/>
    </xf>
    <xf numFmtId="0" fontId="1" fillId="0" borderId="83" xfId="53" applyFont="1" applyBorder="1" applyAlignment="1">
      <alignment horizontal="left" vertical="top" wrapText="1"/>
      <protection/>
    </xf>
    <xf numFmtId="0" fontId="1" fillId="0" borderId="27" xfId="53" applyFont="1" applyBorder="1" applyAlignment="1">
      <alignment horizontal="left" vertical="top" wrapText="1"/>
      <protection/>
    </xf>
    <xf numFmtId="0" fontId="1" fillId="0" borderId="56" xfId="53" applyFont="1" applyBorder="1" applyAlignment="1">
      <alignment horizontal="left" vertical="top" wrapText="1"/>
      <protection/>
    </xf>
    <xf numFmtId="0" fontId="1" fillId="0" borderId="19" xfId="0" applyFont="1" applyBorder="1" applyAlignment="1">
      <alignment horizontal="left" vertical="top" wrapText="1"/>
    </xf>
    <xf numFmtId="0" fontId="1" fillId="0" borderId="27" xfId="0" applyFont="1" applyBorder="1" applyAlignment="1">
      <alignment wrapText="1"/>
    </xf>
    <xf numFmtId="0" fontId="1" fillId="0" borderId="32" xfId="0" applyFont="1" applyBorder="1" applyAlignment="1">
      <alignment vertical="top" wrapText="1"/>
    </xf>
    <xf numFmtId="0" fontId="1" fillId="0" borderId="56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74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top" wrapText="1"/>
    </xf>
    <xf numFmtId="0" fontId="1" fillId="0" borderId="74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0"/>
  <sheetViews>
    <sheetView tabSelected="1" view="pageBreakPreview" zoomScaleSheetLayoutView="100" zoomScalePageLayoutView="0" workbookViewId="0" topLeftCell="A1">
      <selection activeCell="A168" sqref="A168"/>
    </sheetView>
  </sheetViews>
  <sheetFormatPr defaultColWidth="9.140625" defaultRowHeight="12.75"/>
  <cols>
    <col min="1" max="1" width="3.421875" style="2" customWidth="1"/>
    <col min="2" max="2" width="35.421875" style="1" customWidth="1"/>
    <col min="3" max="3" width="6.421875" style="2" customWidth="1"/>
    <col min="4" max="4" width="5.57421875" style="2" customWidth="1"/>
    <col min="5" max="5" width="5.00390625" style="2" customWidth="1"/>
    <col min="6" max="6" width="5.42187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57421875" style="1" customWidth="1"/>
    <col min="12" max="15" width="9.140625" style="1" hidden="1" customWidth="1"/>
    <col min="16" max="16384" width="9.140625" style="1" customWidth="1"/>
  </cols>
  <sheetData>
    <row r="1" spans="4:6" ht="18" customHeight="1">
      <c r="D1" s="11" t="s">
        <v>174</v>
      </c>
      <c r="F1" s="12"/>
    </row>
    <row r="2" ht="12" customHeight="1">
      <c r="D2" s="11" t="s">
        <v>192</v>
      </c>
    </row>
    <row r="3" ht="11.25" customHeight="1">
      <c r="D3" s="11" t="s">
        <v>71</v>
      </c>
    </row>
    <row r="4" ht="11.25" customHeight="1">
      <c r="D4" s="11" t="s">
        <v>193</v>
      </c>
    </row>
    <row r="5" ht="12.75" customHeight="1" hidden="1">
      <c r="C5" s="246" t="s">
        <v>175</v>
      </c>
    </row>
    <row r="6" ht="9.75" customHeight="1">
      <c r="C6" s="6"/>
    </row>
    <row r="7" spans="1:15" ht="10.5">
      <c r="A7" s="415" t="s">
        <v>73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</row>
    <row r="8" spans="1:15" ht="10.5">
      <c r="A8" s="415" t="s">
        <v>182</v>
      </c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</row>
    <row r="9" ht="10.5" thickBot="1"/>
    <row r="10" spans="1:15" s="2" customFormat="1" ht="10.5" customHeight="1" thickBot="1">
      <c r="A10" s="416" t="s">
        <v>9</v>
      </c>
      <c r="B10" s="123" t="s">
        <v>0</v>
      </c>
      <c r="C10" s="418" t="s">
        <v>1</v>
      </c>
      <c r="D10" s="418"/>
      <c r="E10" s="418"/>
      <c r="F10" s="418"/>
      <c r="G10" s="418"/>
      <c r="H10" s="418"/>
      <c r="I10" s="418"/>
      <c r="J10" s="418"/>
      <c r="K10" s="419" t="s">
        <v>2</v>
      </c>
      <c r="L10" s="421" t="s">
        <v>4</v>
      </c>
      <c r="M10" s="421"/>
      <c r="N10" s="421"/>
      <c r="O10" s="421"/>
    </row>
    <row r="11" spans="1:15" s="2" customFormat="1" ht="45" customHeight="1" thickBot="1">
      <c r="A11" s="417"/>
      <c r="B11" s="83"/>
      <c r="C11" s="16" t="s">
        <v>84</v>
      </c>
      <c r="D11" s="16" t="s">
        <v>14</v>
      </c>
      <c r="E11" s="16" t="s">
        <v>15</v>
      </c>
      <c r="F11" s="16" t="s">
        <v>16</v>
      </c>
      <c r="G11" s="16" t="s">
        <v>17</v>
      </c>
      <c r="H11" s="16" t="s">
        <v>18</v>
      </c>
      <c r="I11" s="16" t="s">
        <v>19</v>
      </c>
      <c r="J11" s="16" t="s">
        <v>72</v>
      </c>
      <c r="K11" s="420"/>
      <c r="L11" s="14" t="s">
        <v>5</v>
      </c>
      <c r="M11" s="15" t="s">
        <v>6</v>
      </c>
      <c r="N11" s="15" t="s">
        <v>7</v>
      </c>
      <c r="O11" s="15" t="s">
        <v>8</v>
      </c>
    </row>
    <row r="12" spans="1:15" s="2" customFormat="1" ht="10.5" customHeight="1" thickBot="1">
      <c r="A12" s="251">
        <v>1</v>
      </c>
      <c r="B12" s="123">
        <v>2</v>
      </c>
      <c r="C12" s="252">
        <v>3</v>
      </c>
      <c r="D12" s="252">
        <v>4</v>
      </c>
      <c r="E12" s="252">
        <v>5</v>
      </c>
      <c r="F12" s="252">
        <v>6</v>
      </c>
      <c r="G12" s="252">
        <v>7</v>
      </c>
      <c r="H12" s="252">
        <v>8</v>
      </c>
      <c r="I12" s="252">
        <v>9</v>
      </c>
      <c r="J12" s="252">
        <v>10</v>
      </c>
      <c r="K12" s="253">
        <v>11</v>
      </c>
      <c r="L12" s="17">
        <v>12</v>
      </c>
      <c r="M12" s="13">
        <v>13</v>
      </c>
      <c r="N12" s="13">
        <v>14</v>
      </c>
      <c r="O12" s="13">
        <v>15</v>
      </c>
    </row>
    <row r="13" spans="1:15" ht="10.5">
      <c r="A13" s="309" t="s">
        <v>41</v>
      </c>
      <c r="B13" s="315" t="s">
        <v>3</v>
      </c>
      <c r="C13" s="18" t="s">
        <v>20</v>
      </c>
      <c r="D13" s="18">
        <v>1</v>
      </c>
      <c r="E13" s="18" t="s">
        <v>21</v>
      </c>
      <c r="F13" s="18" t="s">
        <v>21</v>
      </c>
      <c r="G13" s="18" t="s">
        <v>20</v>
      </c>
      <c r="H13" s="18" t="s">
        <v>21</v>
      </c>
      <c r="I13" s="18" t="s">
        <v>22</v>
      </c>
      <c r="J13" s="18" t="s">
        <v>20</v>
      </c>
      <c r="K13" s="316">
        <f>K14+K31+K37+K55+K99+K102+K52+K127</f>
        <v>6887</v>
      </c>
      <c r="L13" s="260">
        <f>L14+L31+L37+L55+L99+L102+L52+L127</f>
        <v>6887</v>
      </c>
      <c r="M13" s="257">
        <f>M14+M37+M55</f>
        <v>0</v>
      </c>
      <c r="N13" s="19">
        <f>N14+N37+N55</f>
        <v>0</v>
      </c>
      <c r="O13" s="20">
        <f>O14+O37+O55</f>
        <v>0</v>
      </c>
    </row>
    <row r="14" spans="1:15" ht="10.5">
      <c r="A14" s="310" t="s">
        <v>10</v>
      </c>
      <c r="B14" s="317" t="s">
        <v>11</v>
      </c>
      <c r="C14" s="23" t="s">
        <v>20</v>
      </c>
      <c r="D14" s="23">
        <v>1</v>
      </c>
      <c r="E14" s="23" t="s">
        <v>23</v>
      </c>
      <c r="F14" s="23" t="s">
        <v>21</v>
      </c>
      <c r="G14" s="23" t="s">
        <v>20</v>
      </c>
      <c r="H14" s="23" t="s">
        <v>21</v>
      </c>
      <c r="I14" s="23" t="s">
        <v>22</v>
      </c>
      <c r="J14" s="23" t="s">
        <v>20</v>
      </c>
      <c r="K14" s="318">
        <f>K16+K21+K29+K30</f>
        <v>3138</v>
      </c>
      <c r="L14" s="261">
        <f>L16+L21+L29+L30</f>
        <v>3138</v>
      </c>
      <c r="M14" s="24">
        <f>M16</f>
        <v>0</v>
      </c>
      <c r="N14" s="25">
        <f>N16</f>
        <v>0</v>
      </c>
      <c r="O14" s="26">
        <f>O16</f>
        <v>0</v>
      </c>
    </row>
    <row r="15" spans="1:15" ht="10.5">
      <c r="A15" s="310" t="s">
        <v>12</v>
      </c>
      <c r="B15" s="317" t="s">
        <v>13</v>
      </c>
      <c r="C15" s="23">
        <v>182</v>
      </c>
      <c r="D15" s="23">
        <v>1</v>
      </c>
      <c r="E15" s="23" t="s">
        <v>23</v>
      </c>
      <c r="F15" s="23" t="s">
        <v>24</v>
      </c>
      <c r="G15" s="23" t="s">
        <v>20</v>
      </c>
      <c r="H15" s="23" t="s">
        <v>23</v>
      </c>
      <c r="I15" s="23" t="s">
        <v>22</v>
      </c>
      <c r="J15" s="23">
        <v>110</v>
      </c>
      <c r="K15" s="319">
        <f>K16+K21+K29+K30</f>
        <v>3138</v>
      </c>
      <c r="L15" s="261">
        <f>L16+L21+L29+L30</f>
        <v>3138</v>
      </c>
      <c r="M15" s="24">
        <f>M16</f>
        <v>0</v>
      </c>
      <c r="N15" s="25">
        <f>N16</f>
        <v>0</v>
      </c>
      <c r="O15" s="26">
        <f>O16</f>
        <v>0</v>
      </c>
    </row>
    <row r="16" spans="1:15" ht="16.5" customHeight="1">
      <c r="A16" s="131"/>
      <c r="B16" s="408" t="s">
        <v>183</v>
      </c>
      <c r="C16" s="29">
        <v>182</v>
      </c>
      <c r="D16" s="38">
        <v>1</v>
      </c>
      <c r="E16" s="29" t="s">
        <v>23</v>
      </c>
      <c r="F16" s="38" t="s">
        <v>24</v>
      </c>
      <c r="G16" s="29" t="s">
        <v>44</v>
      </c>
      <c r="H16" s="38" t="s">
        <v>23</v>
      </c>
      <c r="I16" s="29" t="s">
        <v>22</v>
      </c>
      <c r="J16" s="255">
        <v>110</v>
      </c>
      <c r="K16" s="129">
        <f>SUM(L16:O16)</f>
        <v>3136</v>
      </c>
      <c r="L16" s="262">
        <v>3136</v>
      </c>
      <c r="M16" s="30"/>
      <c r="N16" s="39"/>
      <c r="O16" s="32"/>
    </row>
    <row r="17" spans="1:15" ht="12.75" customHeight="1">
      <c r="A17" s="133"/>
      <c r="B17" s="408"/>
      <c r="C17" s="34"/>
      <c r="D17" s="4"/>
      <c r="E17" s="34"/>
      <c r="F17" s="4"/>
      <c r="G17" s="34"/>
      <c r="H17" s="4"/>
      <c r="I17" s="34"/>
      <c r="J17" s="4"/>
      <c r="K17" s="321"/>
      <c r="L17" s="263"/>
      <c r="M17" s="35"/>
      <c r="N17" s="5"/>
      <c r="O17" s="37"/>
    </row>
    <row r="18" spans="1:15" ht="12.75" customHeight="1">
      <c r="A18" s="133"/>
      <c r="B18" s="408"/>
      <c r="C18" s="34"/>
      <c r="D18" s="4"/>
      <c r="E18" s="34"/>
      <c r="F18" s="4"/>
      <c r="G18" s="34"/>
      <c r="H18" s="4"/>
      <c r="I18" s="34"/>
      <c r="J18" s="4"/>
      <c r="K18" s="321"/>
      <c r="L18" s="263"/>
      <c r="M18" s="35"/>
      <c r="N18" s="5"/>
      <c r="O18" s="37"/>
    </row>
    <row r="19" spans="1:15" ht="10.5">
      <c r="A19" s="133"/>
      <c r="B19" s="408"/>
      <c r="C19" s="34"/>
      <c r="D19" s="4"/>
      <c r="E19" s="34"/>
      <c r="F19" s="4"/>
      <c r="G19" s="34"/>
      <c r="H19" s="4"/>
      <c r="I19" s="34"/>
      <c r="J19" s="4"/>
      <c r="K19" s="321"/>
      <c r="L19" s="263"/>
      <c r="M19" s="35"/>
      <c r="N19" s="5"/>
      <c r="O19" s="37"/>
    </row>
    <row r="20" spans="1:15" ht="9.75" customHeight="1">
      <c r="A20" s="311"/>
      <c r="B20" s="408"/>
      <c r="C20" s="117"/>
      <c r="D20" s="116"/>
      <c r="E20" s="117"/>
      <c r="F20" s="116"/>
      <c r="G20" s="117"/>
      <c r="H20" s="116"/>
      <c r="I20" s="117"/>
      <c r="J20" s="116"/>
      <c r="K20" s="322"/>
      <c r="L20" s="264"/>
      <c r="M20" s="169"/>
      <c r="N20" s="170"/>
      <c r="O20" s="185"/>
    </row>
    <row r="21" spans="1:15" ht="12.75" customHeight="1" hidden="1">
      <c r="A21" s="133"/>
      <c r="B21" s="411" t="s">
        <v>94</v>
      </c>
      <c r="C21" s="34">
        <v>182</v>
      </c>
      <c r="D21" s="4">
        <v>1</v>
      </c>
      <c r="E21" s="34" t="s">
        <v>23</v>
      </c>
      <c r="F21" s="4" t="s">
        <v>24</v>
      </c>
      <c r="G21" s="34" t="s">
        <v>85</v>
      </c>
      <c r="H21" s="4" t="s">
        <v>23</v>
      </c>
      <c r="I21" s="34" t="s">
        <v>22</v>
      </c>
      <c r="J21" s="4">
        <v>110</v>
      </c>
      <c r="K21" s="321">
        <f>SUM(L21:O21)</f>
        <v>0</v>
      </c>
      <c r="L21" s="263">
        <v>0</v>
      </c>
      <c r="M21" s="35"/>
      <c r="N21" s="5"/>
      <c r="O21" s="37"/>
    </row>
    <row r="22" spans="1:15" ht="10.5" hidden="1">
      <c r="A22" s="133"/>
      <c r="B22" s="411"/>
      <c r="C22" s="34"/>
      <c r="D22" s="4"/>
      <c r="E22" s="34"/>
      <c r="F22" s="4"/>
      <c r="G22" s="34"/>
      <c r="H22" s="4"/>
      <c r="I22" s="34"/>
      <c r="J22" s="4"/>
      <c r="K22" s="321"/>
      <c r="L22" s="263"/>
      <c r="M22" s="35"/>
      <c r="N22" s="5"/>
      <c r="O22" s="37"/>
    </row>
    <row r="23" spans="1:15" ht="10.5" hidden="1">
      <c r="A23" s="133"/>
      <c r="B23" s="411"/>
      <c r="C23" s="34"/>
      <c r="D23" s="4"/>
      <c r="E23" s="34"/>
      <c r="F23" s="4"/>
      <c r="G23" s="34"/>
      <c r="H23" s="4"/>
      <c r="I23" s="34"/>
      <c r="J23" s="4"/>
      <c r="K23" s="321"/>
      <c r="L23" s="263"/>
      <c r="M23" s="35"/>
      <c r="N23" s="5"/>
      <c r="O23" s="37"/>
    </row>
    <row r="24" spans="1:15" ht="10.5" hidden="1">
      <c r="A24" s="133"/>
      <c r="B24" s="411"/>
      <c r="C24" s="34"/>
      <c r="D24" s="4"/>
      <c r="E24" s="34"/>
      <c r="F24" s="4"/>
      <c r="G24" s="34"/>
      <c r="H24" s="4"/>
      <c r="I24" s="34"/>
      <c r="J24" s="4"/>
      <c r="K24" s="321"/>
      <c r="L24" s="263"/>
      <c r="M24" s="35"/>
      <c r="N24" s="5"/>
      <c r="O24" s="37"/>
    </row>
    <row r="25" spans="1:15" ht="10.5" hidden="1">
      <c r="A25" s="133"/>
      <c r="B25" s="411"/>
      <c r="C25" s="34"/>
      <c r="D25" s="4"/>
      <c r="E25" s="34"/>
      <c r="F25" s="4"/>
      <c r="G25" s="34"/>
      <c r="H25" s="4"/>
      <c r="I25" s="34"/>
      <c r="J25" s="4"/>
      <c r="K25" s="321"/>
      <c r="L25" s="263"/>
      <c r="M25" s="35"/>
      <c r="N25" s="5"/>
      <c r="O25" s="37"/>
    </row>
    <row r="26" spans="1:15" ht="10.5" hidden="1">
      <c r="A26" s="133"/>
      <c r="B26" s="411"/>
      <c r="C26" s="34"/>
      <c r="D26" s="4"/>
      <c r="E26" s="34"/>
      <c r="F26" s="4"/>
      <c r="G26" s="34"/>
      <c r="H26" s="4"/>
      <c r="I26" s="34"/>
      <c r="J26" s="4"/>
      <c r="K26" s="321"/>
      <c r="L26" s="263"/>
      <c r="M26" s="35"/>
      <c r="N26" s="5"/>
      <c r="O26" s="37"/>
    </row>
    <row r="27" spans="1:15" ht="10.5" hidden="1">
      <c r="A27" s="133"/>
      <c r="B27" s="411"/>
      <c r="C27" s="34"/>
      <c r="D27" s="4"/>
      <c r="E27" s="34"/>
      <c r="F27" s="4"/>
      <c r="G27" s="34"/>
      <c r="H27" s="4"/>
      <c r="I27" s="34"/>
      <c r="J27" s="4"/>
      <c r="K27" s="321"/>
      <c r="L27" s="263"/>
      <c r="M27" s="35"/>
      <c r="N27" s="5"/>
      <c r="O27" s="37"/>
    </row>
    <row r="28" spans="1:15" ht="10.5" hidden="1">
      <c r="A28" s="133"/>
      <c r="B28" s="411"/>
      <c r="C28" s="34"/>
      <c r="D28" s="4"/>
      <c r="E28" s="34"/>
      <c r="F28" s="4"/>
      <c r="G28" s="34"/>
      <c r="H28" s="4"/>
      <c r="I28" s="34"/>
      <c r="J28" s="4"/>
      <c r="K28" s="321"/>
      <c r="L28" s="263"/>
      <c r="M28" s="35"/>
      <c r="N28" s="5"/>
      <c r="O28" s="37"/>
    </row>
    <row r="29" spans="1:15" ht="33" customHeight="1">
      <c r="A29" s="133"/>
      <c r="B29" s="320" t="s">
        <v>184</v>
      </c>
      <c r="C29" s="29">
        <v>182</v>
      </c>
      <c r="D29" s="38">
        <v>1</v>
      </c>
      <c r="E29" s="29" t="s">
        <v>23</v>
      </c>
      <c r="F29" s="38" t="s">
        <v>24</v>
      </c>
      <c r="G29" s="154" t="s">
        <v>31</v>
      </c>
      <c r="H29" s="38" t="s">
        <v>23</v>
      </c>
      <c r="I29" s="29" t="s">
        <v>22</v>
      </c>
      <c r="J29" s="255">
        <v>110</v>
      </c>
      <c r="K29" s="324">
        <f>SUM(L29:O29)</f>
        <v>1</v>
      </c>
      <c r="L29" s="264">
        <v>1</v>
      </c>
      <c r="M29" s="35"/>
      <c r="N29" s="5"/>
      <c r="O29" s="37"/>
    </row>
    <row r="30" spans="1:15" ht="73.5" customHeight="1">
      <c r="A30" s="133"/>
      <c r="B30" s="320" t="s">
        <v>185</v>
      </c>
      <c r="C30" s="29">
        <v>182</v>
      </c>
      <c r="D30" s="38">
        <v>1</v>
      </c>
      <c r="E30" s="29" t="s">
        <v>23</v>
      </c>
      <c r="F30" s="38" t="s">
        <v>24</v>
      </c>
      <c r="G30" s="154" t="s">
        <v>140</v>
      </c>
      <c r="H30" s="38" t="s">
        <v>23</v>
      </c>
      <c r="I30" s="29" t="s">
        <v>22</v>
      </c>
      <c r="J30" s="255">
        <v>110</v>
      </c>
      <c r="K30" s="324">
        <f>SUM(L30:O30)</f>
        <v>1</v>
      </c>
      <c r="L30" s="285">
        <v>1</v>
      </c>
      <c r="M30" s="35"/>
      <c r="N30" s="5"/>
      <c r="O30" s="37"/>
    </row>
    <row r="31" spans="1:15" ht="41.25" customHeight="1">
      <c r="A31" s="312" t="s">
        <v>26</v>
      </c>
      <c r="B31" s="325" t="s">
        <v>141</v>
      </c>
      <c r="C31" s="23" t="s">
        <v>20</v>
      </c>
      <c r="D31" s="23">
        <v>1</v>
      </c>
      <c r="E31" s="186" t="s">
        <v>60</v>
      </c>
      <c r="F31" s="23" t="s">
        <v>21</v>
      </c>
      <c r="G31" s="23" t="s">
        <v>20</v>
      </c>
      <c r="H31" s="23" t="s">
        <v>21</v>
      </c>
      <c r="I31" s="23" t="s">
        <v>22</v>
      </c>
      <c r="J31" s="23" t="s">
        <v>20</v>
      </c>
      <c r="K31" s="326">
        <f>K32</f>
        <v>621</v>
      </c>
      <c r="L31" s="265">
        <f>L32</f>
        <v>621</v>
      </c>
      <c r="M31" s="169"/>
      <c r="N31" s="170"/>
      <c r="O31" s="185"/>
    </row>
    <row r="32" spans="1:15" ht="30.75" customHeight="1">
      <c r="A32" s="312" t="s">
        <v>27</v>
      </c>
      <c r="B32" s="327" t="s">
        <v>142</v>
      </c>
      <c r="C32" s="144" t="s">
        <v>20</v>
      </c>
      <c r="D32" s="144">
        <v>1</v>
      </c>
      <c r="E32" s="188" t="s">
        <v>60</v>
      </c>
      <c r="F32" s="188" t="s">
        <v>24</v>
      </c>
      <c r="G32" s="144" t="s">
        <v>20</v>
      </c>
      <c r="H32" s="188" t="s">
        <v>23</v>
      </c>
      <c r="I32" s="144" t="s">
        <v>22</v>
      </c>
      <c r="J32" s="144" t="s">
        <v>20</v>
      </c>
      <c r="K32" s="324">
        <f>SUM(L32:O32)</f>
        <v>621</v>
      </c>
      <c r="L32" s="265">
        <f>L33+L34+L35+L36</f>
        <v>621</v>
      </c>
      <c r="M32" s="169"/>
      <c r="N32" s="170"/>
      <c r="O32" s="185"/>
    </row>
    <row r="33" spans="1:15" ht="71.25" customHeight="1">
      <c r="A33" s="133"/>
      <c r="B33" s="328" t="s">
        <v>144</v>
      </c>
      <c r="C33" s="144">
        <v>100</v>
      </c>
      <c r="D33" s="144">
        <v>1</v>
      </c>
      <c r="E33" s="188" t="s">
        <v>60</v>
      </c>
      <c r="F33" s="188" t="s">
        <v>24</v>
      </c>
      <c r="G33" s="144">
        <v>231</v>
      </c>
      <c r="H33" s="188" t="s">
        <v>23</v>
      </c>
      <c r="I33" s="144" t="s">
        <v>22</v>
      </c>
      <c r="J33" s="144">
        <v>110</v>
      </c>
      <c r="K33" s="324">
        <f>SUM(L33:O33)</f>
        <v>284.5</v>
      </c>
      <c r="L33" s="266">
        <v>284.5</v>
      </c>
      <c r="M33" s="177"/>
      <c r="N33" s="178"/>
      <c r="O33" s="189"/>
    </row>
    <row r="34" spans="1:15" ht="81.75" customHeight="1">
      <c r="A34" s="133"/>
      <c r="B34" s="323" t="s">
        <v>145</v>
      </c>
      <c r="C34" s="144">
        <v>100</v>
      </c>
      <c r="D34" s="144">
        <v>1</v>
      </c>
      <c r="E34" s="188" t="s">
        <v>60</v>
      </c>
      <c r="F34" s="188" t="s">
        <v>24</v>
      </c>
      <c r="G34" s="144">
        <v>241</v>
      </c>
      <c r="H34" s="188" t="s">
        <v>23</v>
      </c>
      <c r="I34" s="144" t="s">
        <v>22</v>
      </c>
      <c r="J34" s="144">
        <v>110</v>
      </c>
      <c r="K34" s="324">
        <f>SUM(L34:O34)</f>
        <v>1.5</v>
      </c>
      <c r="L34" s="266">
        <v>1.5</v>
      </c>
      <c r="M34" s="177"/>
      <c r="N34" s="178"/>
      <c r="O34" s="189"/>
    </row>
    <row r="35" spans="1:15" ht="71.25" customHeight="1">
      <c r="A35" s="133"/>
      <c r="B35" s="323" t="s">
        <v>146</v>
      </c>
      <c r="C35" s="144">
        <v>100</v>
      </c>
      <c r="D35" s="144">
        <v>1</v>
      </c>
      <c r="E35" s="188" t="s">
        <v>60</v>
      </c>
      <c r="F35" s="188" t="s">
        <v>24</v>
      </c>
      <c r="G35" s="144">
        <v>251</v>
      </c>
      <c r="H35" s="188" t="s">
        <v>23</v>
      </c>
      <c r="I35" s="144" t="s">
        <v>22</v>
      </c>
      <c r="J35" s="144">
        <v>110</v>
      </c>
      <c r="K35" s="324">
        <f>SUM(L35:O35)</f>
        <v>371.7</v>
      </c>
      <c r="L35" s="266">
        <v>371.7</v>
      </c>
      <c r="M35" s="177"/>
      <c r="N35" s="178"/>
      <c r="O35" s="189"/>
    </row>
    <row r="36" spans="1:15" ht="67.5" customHeight="1">
      <c r="A36" s="133"/>
      <c r="B36" s="323" t="s">
        <v>147</v>
      </c>
      <c r="C36" s="144">
        <v>100</v>
      </c>
      <c r="D36" s="144">
        <v>1</v>
      </c>
      <c r="E36" s="188" t="s">
        <v>60</v>
      </c>
      <c r="F36" s="188" t="s">
        <v>24</v>
      </c>
      <c r="G36" s="144">
        <v>261</v>
      </c>
      <c r="H36" s="188" t="s">
        <v>23</v>
      </c>
      <c r="I36" s="144" t="s">
        <v>22</v>
      </c>
      <c r="J36" s="144">
        <v>110</v>
      </c>
      <c r="K36" s="324">
        <f>SUM(L36:O36)</f>
        <v>-36.7</v>
      </c>
      <c r="L36" s="267">
        <v>-36.7</v>
      </c>
      <c r="M36" s="35"/>
      <c r="N36" s="5"/>
      <c r="O36" s="37"/>
    </row>
    <row r="37" spans="1:15" ht="10.5">
      <c r="A37" s="310" t="s">
        <v>34</v>
      </c>
      <c r="B37" s="317" t="s">
        <v>28</v>
      </c>
      <c r="C37" s="23" t="s">
        <v>20</v>
      </c>
      <c r="D37" s="23">
        <v>1</v>
      </c>
      <c r="E37" s="23" t="s">
        <v>30</v>
      </c>
      <c r="F37" s="23" t="s">
        <v>21</v>
      </c>
      <c r="G37" s="23" t="s">
        <v>20</v>
      </c>
      <c r="H37" s="23" t="s">
        <v>21</v>
      </c>
      <c r="I37" s="23" t="s">
        <v>22</v>
      </c>
      <c r="J37" s="23" t="s">
        <v>20</v>
      </c>
      <c r="K37" s="318">
        <f>K38+K43</f>
        <v>1902</v>
      </c>
      <c r="L37" s="268">
        <f>L38+L43</f>
        <v>1902</v>
      </c>
      <c r="M37" s="24">
        <f>M38+M43</f>
        <v>0</v>
      </c>
      <c r="N37" s="25">
        <f>N38+N43</f>
        <v>0</v>
      </c>
      <c r="O37" s="26">
        <f>O38+O43</f>
        <v>0</v>
      </c>
    </row>
    <row r="38" spans="1:15" ht="10.5">
      <c r="A38" s="310" t="s">
        <v>36</v>
      </c>
      <c r="B38" s="317" t="s">
        <v>29</v>
      </c>
      <c r="C38" s="23">
        <v>182</v>
      </c>
      <c r="D38" s="23">
        <v>1</v>
      </c>
      <c r="E38" s="23" t="s">
        <v>30</v>
      </c>
      <c r="F38" s="23" t="s">
        <v>23</v>
      </c>
      <c r="G38" s="23" t="s">
        <v>20</v>
      </c>
      <c r="H38" s="23" t="s">
        <v>21</v>
      </c>
      <c r="I38" s="23" t="s">
        <v>22</v>
      </c>
      <c r="J38" s="23">
        <v>110</v>
      </c>
      <c r="K38" s="318">
        <f>K39</f>
        <v>194</v>
      </c>
      <c r="L38" s="268">
        <f>L39</f>
        <v>194</v>
      </c>
      <c r="M38" s="24">
        <f>M39</f>
        <v>0</v>
      </c>
      <c r="N38" s="25">
        <f>N39</f>
        <v>0</v>
      </c>
      <c r="O38" s="26">
        <f>O39</f>
        <v>0</v>
      </c>
    </row>
    <row r="39" spans="1:15" ht="9" customHeight="1">
      <c r="A39" s="131"/>
      <c r="B39" s="411" t="s">
        <v>159</v>
      </c>
      <c r="C39" s="29">
        <v>182</v>
      </c>
      <c r="D39" s="38">
        <v>1</v>
      </c>
      <c r="E39" s="29" t="s">
        <v>30</v>
      </c>
      <c r="F39" s="38" t="s">
        <v>23</v>
      </c>
      <c r="G39" s="29" t="s">
        <v>31</v>
      </c>
      <c r="H39" s="38">
        <v>13</v>
      </c>
      <c r="I39" s="29" t="s">
        <v>22</v>
      </c>
      <c r="J39" s="38">
        <v>110</v>
      </c>
      <c r="K39" s="329">
        <f>SUM(L39:O39)</f>
        <v>194</v>
      </c>
      <c r="L39" s="269">
        <v>194</v>
      </c>
      <c r="M39" s="30"/>
      <c r="N39" s="39"/>
      <c r="O39" s="32"/>
    </row>
    <row r="40" spans="1:15" ht="10.5">
      <c r="A40" s="133"/>
      <c r="B40" s="411"/>
      <c r="C40" s="34"/>
      <c r="D40" s="4"/>
      <c r="E40" s="34"/>
      <c r="F40" s="4"/>
      <c r="G40" s="34"/>
      <c r="H40" s="4"/>
      <c r="I40" s="34"/>
      <c r="J40" s="4"/>
      <c r="K40" s="330"/>
      <c r="L40" s="263"/>
      <c r="M40" s="35"/>
      <c r="N40" s="5"/>
      <c r="O40" s="37"/>
    </row>
    <row r="41" spans="1:15" ht="10.5">
      <c r="A41" s="133"/>
      <c r="B41" s="411"/>
      <c r="C41" s="34"/>
      <c r="D41" s="4"/>
      <c r="E41" s="34"/>
      <c r="F41" s="4"/>
      <c r="G41" s="34"/>
      <c r="H41" s="4"/>
      <c r="I41" s="34"/>
      <c r="J41" s="4"/>
      <c r="K41" s="330"/>
      <c r="L41" s="263"/>
      <c r="M41" s="35"/>
      <c r="N41" s="5"/>
      <c r="O41" s="37"/>
    </row>
    <row r="42" spans="1:15" ht="1.5" customHeight="1">
      <c r="A42" s="132"/>
      <c r="B42" s="411"/>
      <c r="C42" s="43"/>
      <c r="D42" s="44"/>
      <c r="E42" s="43"/>
      <c r="F42" s="44"/>
      <c r="G42" s="43"/>
      <c r="H42" s="44"/>
      <c r="I42" s="43"/>
      <c r="J42" s="44"/>
      <c r="K42" s="331"/>
      <c r="L42" s="270"/>
      <c r="M42" s="62"/>
      <c r="N42" s="45"/>
      <c r="O42" s="47"/>
    </row>
    <row r="43" spans="1:15" ht="11.25" customHeight="1">
      <c r="A43" s="310" t="s">
        <v>143</v>
      </c>
      <c r="B43" s="317" t="s">
        <v>33</v>
      </c>
      <c r="C43" s="23">
        <v>182</v>
      </c>
      <c r="D43" s="23">
        <v>1</v>
      </c>
      <c r="E43" s="23" t="s">
        <v>30</v>
      </c>
      <c r="F43" s="23" t="s">
        <v>30</v>
      </c>
      <c r="G43" s="23" t="s">
        <v>20</v>
      </c>
      <c r="H43" s="23" t="s">
        <v>21</v>
      </c>
      <c r="I43" s="23" t="s">
        <v>22</v>
      </c>
      <c r="J43" s="23">
        <v>110</v>
      </c>
      <c r="K43" s="318">
        <f>K44+K48</f>
        <v>1708</v>
      </c>
      <c r="L43" s="268">
        <f>L44+L48</f>
        <v>1708</v>
      </c>
      <c r="M43" s="24">
        <f>M48</f>
        <v>0</v>
      </c>
      <c r="N43" s="25">
        <f>N48</f>
        <v>0</v>
      </c>
      <c r="O43" s="26">
        <f>O48</f>
        <v>0</v>
      </c>
    </row>
    <row r="44" spans="1:15" s="10" customFormat="1" ht="12" customHeight="1">
      <c r="A44" s="254"/>
      <c r="B44" s="320" t="s">
        <v>155</v>
      </c>
      <c r="C44" s="49">
        <v>182</v>
      </c>
      <c r="D44" s="49">
        <v>1</v>
      </c>
      <c r="E44" s="49" t="s">
        <v>30</v>
      </c>
      <c r="F44" s="49" t="s">
        <v>30</v>
      </c>
      <c r="G44" s="208" t="s">
        <v>31</v>
      </c>
      <c r="H44" s="209" t="s">
        <v>60</v>
      </c>
      <c r="I44" s="49" t="s">
        <v>22</v>
      </c>
      <c r="J44" s="50">
        <v>110</v>
      </c>
      <c r="K44" s="332">
        <f>K45</f>
        <v>1659</v>
      </c>
      <c r="L44" s="271">
        <f>L45</f>
        <v>1659</v>
      </c>
      <c r="M44" s="258"/>
      <c r="N44" s="51"/>
      <c r="O44" s="52"/>
    </row>
    <row r="45" spans="1:15" s="10" customFormat="1" ht="31.5">
      <c r="A45" s="254"/>
      <c r="B45" s="320" t="s">
        <v>154</v>
      </c>
      <c r="C45" s="49">
        <v>182</v>
      </c>
      <c r="D45" s="49">
        <v>1</v>
      </c>
      <c r="E45" s="49" t="s">
        <v>30</v>
      </c>
      <c r="F45" s="49" t="s">
        <v>30</v>
      </c>
      <c r="G45" s="208" t="s">
        <v>153</v>
      </c>
      <c r="H45" s="50">
        <v>13</v>
      </c>
      <c r="I45" s="50" t="s">
        <v>22</v>
      </c>
      <c r="J45" s="50">
        <v>110</v>
      </c>
      <c r="K45" s="333">
        <f>SUM(L45:O45)</f>
        <v>1659</v>
      </c>
      <c r="L45" s="271">
        <v>1659</v>
      </c>
      <c r="M45" s="258"/>
      <c r="N45" s="51"/>
      <c r="O45" s="52"/>
    </row>
    <row r="46" spans="1:15" ht="9" customHeight="1">
      <c r="A46" s="131"/>
      <c r="B46" s="411" t="s">
        <v>158</v>
      </c>
      <c r="C46" s="29">
        <v>182</v>
      </c>
      <c r="D46" s="29">
        <v>1</v>
      </c>
      <c r="E46" s="29" t="s">
        <v>30</v>
      </c>
      <c r="F46" s="29" t="s">
        <v>30</v>
      </c>
      <c r="G46" s="154" t="s">
        <v>140</v>
      </c>
      <c r="H46" s="29" t="s">
        <v>21</v>
      </c>
      <c r="I46" s="29" t="s">
        <v>22</v>
      </c>
      <c r="J46" s="29">
        <v>110</v>
      </c>
      <c r="K46" s="124">
        <f>K48</f>
        <v>49</v>
      </c>
      <c r="L46" s="269">
        <f>L48</f>
        <v>49</v>
      </c>
      <c r="M46" s="30">
        <f>M48</f>
        <v>0</v>
      </c>
      <c r="N46" s="31">
        <f>N48</f>
        <v>0</v>
      </c>
      <c r="O46" s="32">
        <f>O48</f>
        <v>0</v>
      </c>
    </row>
    <row r="47" spans="1:15" ht="1.5" customHeight="1">
      <c r="A47" s="133"/>
      <c r="B47" s="411"/>
      <c r="C47" s="34"/>
      <c r="D47" s="34"/>
      <c r="E47" s="34"/>
      <c r="F47" s="34"/>
      <c r="G47" s="34"/>
      <c r="H47" s="34"/>
      <c r="I47" s="34"/>
      <c r="J47" s="34"/>
      <c r="K47" s="321"/>
      <c r="L47" s="263"/>
      <c r="M47" s="35"/>
      <c r="N47" s="36"/>
      <c r="O47" s="37"/>
    </row>
    <row r="48" spans="1:15" ht="11.25" customHeight="1">
      <c r="A48" s="131"/>
      <c r="B48" s="411" t="s">
        <v>157</v>
      </c>
      <c r="C48" s="29">
        <v>182</v>
      </c>
      <c r="D48" s="29">
        <v>1</v>
      </c>
      <c r="E48" s="29" t="s">
        <v>30</v>
      </c>
      <c r="F48" s="29" t="s">
        <v>30</v>
      </c>
      <c r="G48" s="154" t="s">
        <v>156</v>
      </c>
      <c r="H48" s="29">
        <v>13</v>
      </c>
      <c r="I48" s="29" t="s">
        <v>22</v>
      </c>
      <c r="J48" s="29">
        <v>110</v>
      </c>
      <c r="K48" s="334">
        <f>SUM(L48:O48)</f>
        <v>49</v>
      </c>
      <c r="L48" s="269">
        <v>49</v>
      </c>
      <c r="M48" s="30"/>
      <c r="N48" s="31"/>
      <c r="O48" s="32"/>
    </row>
    <row r="49" spans="1:15" ht="9.75" customHeight="1">
      <c r="A49" s="133"/>
      <c r="B49" s="411"/>
      <c r="C49" s="34"/>
      <c r="D49" s="34"/>
      <c r="E49" s="34"/>
      <c r="F49" s="34"/>
      <c r="G49" s="34"/>
      <c r="H49" s="34"/>
      <c r="I49" s="34"/>
      <c r="J49" s="34"/>
      <c r="K49" s="321"/>
      <c r="L49" s="263"/>
      <c r="M49" s="35"/>
      <c r="N49" s="36"/>
      <c r="O49" s="37"/>
    </row>
    <row r="50" spans="1:15" ht="9.75" customHeight="1">
      <c r="A50" s="133"/>
      <c r="B50" s="411"/>
      <c r="C50" s="34"/>
      <c r="D50" s="34"/>
      <c r="E50" s="34"/>
      <c r="F50" s="34"/>
      <c r="G50" s="34"/>
      <c r="H50" s="34"/>
      <c r="I50" s="34"/>
      <c r="J50" s="34"/>
      <c r="K50" s="321"/>
      <c r="L50" s="263"/>
      <c r="M50" s="35"/>
      <c r="N50" s="36"/>
      <c r="O50" s="37"/>
    </row>
    <row r="51" spans="1:15" ht="10.5" hidden="1">
      <c r="A51" s="132"/>
      <c r="B51" s="411"/>
      <c r="C51" s="34"/>
      <c r="D51" s="34"/>
      <c r="E51" s="34"/>
      <c r="F51" s="34"/>
      <c r="G51" s="34"/>
      <c r="H51" s="34"/>
      <c r="I51" s="34"/>
      <c r="J51" s="34"/>
      <c r="K51" s="335"/>
      <c r="L51" s="263"/>
      <c r="M51" s="35"/>
      <c r="N51" s="36"/>
      <c r="O51" s="37"/>
    </row>
    <row r="52" spans="1:15" ht="10.5" hidden="1">
      <c r="A52" s="310" t="s">
        <v>34</v>
      </c>
      <c r="B52" s="317" t="s">
        <v>101</v>
      </c>
      <c r="C52" s="23" t="s">
        <v>20</v>
      </c>
      <c r="D52" s="23">
        <v>1</v>
      </c>
      <c r="E52" s="23" t="s">
        <v>102</v>
      </c>
      <c r="F52" s="23" t="s">
        <v>21</v>
      </c>
      <c r="G52" s="23" t="s">
        <v>20</v>
      </c>
      <c r="H52" s="23" t="s">
        <v>21</v>
      </c>
      <c r="I52" s="23" t="s">
        <v>22</v>
      </c>
      <c r="J52" s="23" t="s">
        <v>20</v>
      </c>
      <c r="K52" s="336">
        <f>K53</f>
        <v>0</v>
      </c>
      <c r="L52" s="263">
        <f>L53</f>
        <v>0</v>
      </c>
      <c r="M52" s="35"/>
      <c r="N52" s="36"/>
      <c r="O52" s="37"/>
    </row>
    <row r="53" spans="1:15" ht="31.5" hidden="1">
      <c r="A53" s="313" t="s">
        <v>36</v>
      </c>
      <c r="B53" s="337" t="s">
        <v>103</v>
      </c>
      <c r="C53" s="49">
        <v>304</v>
      </c>
      <c r="D53" s="49">
        <v>1</v>
      </c>
      <c r="E53" s="49" t="s">
        <v>102</v>
      </c>
      <c r="F53" s="49" t="s">
        <v>92</v>
      </c>
      <c r="G53" s="49" t="s">
        <v>20</v>
      </c>
      <c r="H53" s="49" t="s">
        <v>23</v>
      </c>
      <c r="I53" s="49" t="s">
        <v>22</v>
      </c>
      <c r="J53" s="49" t="s">
        <v>104</v>
      </c>
      <c r="K53" s="338">
        <f>K54</f>
        <v>0</v>
      </c>
      <c r="L53" s="263">
        <f>L54</f>
        <v>0</v>
      </c>
      <c r="M53" s="35"/>
      <c r="N53" s="36"/>
      <c r="O53" s="37"/>
    </row>
    <row r="54" spans="1:15" ht="63" hidden="1">
      <c r="A54" s="133"/>
      <c r="B54" s="339" t="s">
        <v>105</v>
      </c>
      <c r="C54" s="49">
        <v>304</v>
      </c>
      <c r="D54" s="49">
        <v>1</v>
      </c>
      <c r="E54" s="49" t="s">
        <v>102</v>
      </c>
      <c r="F54" s="49" t="s">
        <v>92</v>
      </c>
      <c r="G54" s="49" t="s">
        <v>25</v>
      </c>
      <c r="H54" s="49" t="s">
        <v>23</v>
      </c>
      <c r="I54" s="49" t="s">
        <v>106</v>
      </c>
      <c r="J54" s="49" t="s">
        <v>104</v>
      </c>
      <c r="K54" s="340">
        <f>SUM(L54:O54)</f>
        <v>0</v>
      </c>
      <c r="L54" s="263">
        <v>0</v>
      </c>
      <c r="M54" s="35"/>
      <c r="N54" s="36"/>
      <c r="O54" s="37"/>
    </row>
    <row r="55" spans="1:15" ht="12.75" customHeight="1">
      <c r="A55" s="131">
        <v>4</v>
      </c>
      <c r="B55" s="411" t="s">
        <v>35</v>
      </c>
      <c r="C55" s="29" t="s">
        <v>20</v>
      </c>
      <c r="D55" s="29">
        <v>1</v>
      </c>
      <c r="E55" s="29">
        <v>11</v>
      </c>
      <c r="F55" s="29" t="s">
        <v>21</v>
      </c>
      <c r="G55" s="29" t="s">
        <v>20</v>
      </c>
      <c r="H55" s="29" t="s">
        <v>21</v>
      </c>
      <c r="I55" s="29" t="s">
        <v>22</v>
      </c>
      <c r="J55" s="29" t="s">
        <v>20</v>
      </c>
      <c r="K55" s="124">
        <f>K59+K97</f>
        <v>1226</v>
      </c>
      <c r="L55" s="272">
        <f>L59+L97</f>
        <v>1226</v>
      </c>
      <c r="M55" s="30">
        <f>M59</f>
        <v>0</v>
      </c>
      <c r="N55" s="31">
        <f>N59</f>
        <v>0</v>
      </c>
      <c r="O55" s="32">
        <f>O59</f>
        <v>0</v>
      </c>
    </row>
    <row r="56" spans="1:15" ht="10.5">
      <c r="A56" s="133"/>
      <c r="B56" s="411"/>
      <c r="C56" s="34"/>
      <c r="D56" s="34"/>
      <c r="E56" s="34"/>
      <c r="F56" s="34"/>
      <c r="G56" s="34"/>
      <c r="H56" s="34"/>
      <c r="I56" s="34"/>
      <c r="J56" s="34"/>
      <c r="K56" s="341"/>
      <c r="L56" s="273"/>
      <c r="M56" s="35"/>
      <c r="N56" s="36"/>
      <c r="O56" s="37"/>
    </row>
    <row r="57" spans="1:15" ht="10.5" customHeight="1">
      <c r="A57" s="133"/>
      <c r="B57" s="411"/>
      <c r="C57" s="34"/>
      <c r="D57" s="34"/>
      <c r="E57" s="34"/>
      <c r="F57" s="34"/>
      <c r="G57" s="34"/>
      <c r="H57" s="34"/>
      <c r="I57" s="34"/>
      <c r="J57" s="34"/>
      <c r="K57" s="341"/>
      <c r="L57" s="273"/>
      <c r="M57" s="35"/>
      <c r="N57" s="36"/>
      <c r="O57" s="37"/>
    </row>
    <row r="58" spans="1:15" ht="3" customHeight="1" hidden="1">
      <c r="A58" s="132"/>
      <c r="B58" s="411"/>
      <c r="C58" s="43"/>
      <c r="D58" s="43"/>
      <c r="E58" s="43"/>
      <c r="F58" s="43"/>
      <c r="G58" s="43"/>
      <c r="H58" s="43"/>
      <c r="I58" s="43"/>
      <c r="J58" s="43"/>
      <c r="K58" s="342"/>
      <c r="L58" s="274"/>
      <c r="M58" s="62"/>
      <c r="N58" s="46"/>
      <c r="O58" s="47"/>
    </row>
    <row r="59" spans="1:15" ht="12" customHeight="1">
      <c r="A59" s="131" t="s">
        <v>69</v>
      </c>
      <c r="B59" s="426" t="s">
        <v>74</v>
      </c>
      <c r="C59" s="38" t="s">
        <v>20</v>
      </c>
      <c r="D59" s="29">
        <v>1</v>
      </c>
      <c r="E59" s="38">
        <v>11</v>
      </c>
      <c r="F59" s="29" t="s">
        <v>37</v>
      </c>
      <c r="G59" s="38" t="s">
        <v>20</v>
      </c>
      <c r="H59" s="29" t="s">
        <v>21</v>
      </c>
      <c r="I59" s="38" t="s">
        <v>22</v>
      </c>
      <c r="J59" s="29" t="s">
        <v>38</v>
      </c>
      <c r="K59" s="124">
        <f>K91+K73</f>
        <v>526</v>
      </c>
      <c r="L59" s="272">
        <f>L91+L73</f>
        <v>526</v>
      </c>
      <c r="M59" s="39">
        <f>M91+M73</f>
        <v>0</v>
      </c>
      <c r="N59" s="31">
        <f>N91+N73</f>
        <v>0</v>
      </c>
      <c r="O59" s="60">
        <f>O91+O73</f>
        <v>0</v>
      </c>
    </row>
    <row r="60" spans="1:15" ht="11.25" customHeight="1">
      <c r="A60" s="133"/>
      <c r="B60" s="426"/>
      <c r="C60" s="4"/>
      <c r="D60" s="34"/>
      <c r="E60" s="4"/>
      <c r="F60" s="34"/>
      <c r="G60" s="4"/>
      <c r="H60" s="34"/>
      <c r="I60" s="4"/>
      <c r="J60" s="34"/>
      <c r="K60" s="129"/>
      <c r="L60" s="263"/>
      <c r="M60" s="5"/>
      <c r="N60" s="36"/>
      <c r="O60" s="61"/>
    </row>
    <row r="61" spans="1:15" ht="11.25" customHeight="1">
      <c r="A61" s="133"/>
      <c r="B61" s="426"/>
      <c r="C61" s="4"/>
      <c r="D61" s="34"/>
      <c r="E61" s="4"/>
      <c r="F61" s="34"/>
      <c r="G61" s="4"/>
      <c r="H61" s="34"/>
      <c r="I61" s="4"/>
      <c r="J61" s="34"/>
      <c r="K61" s="129"/>
      <c r="L61" s="263"/>
      <c r="M61" s="5"/>
      <c r="N61" s="36"/>
      <c r="O61" s="61"/>
    </row>
    <row r="62" spans="1:15" ht="11.25" customHeight="1">
      <c r="A62" s="133"/>
      <c r="B62" s="426"/>
      <c r="C62" s="4"/>
      <c r="D62" s="34"/>
      <c r="E62" s="4"/>
      <c r="F62" s="34"/>
      <c r="G62" s="4"/>
      <c r="H62" s="34"/>
      <c r="I62" s="4"/>
      <c r="J62" s="34"/>
      <c r="K62" s="129"/>
      <c r="L62" s="263"/>
      <c r="M62" s="5"/>
      <c r="N62" s="36"/>
      <c r="O62" s="61"/>
    </row>
    <row r="63" spans="1:15" ht="21" customHeight="1">
      <c r="A63" s="133"/>
      <c r="B63" s="426"/>
      <c r="C63" s="4"/>
      <c r="D63" s="34"/>
      <c r="E63" s="4"/>
      <c r="F63" s="34"/>
      <c r="G63" s="4"/>
      <c r="H63" s="34"/>
      <c r="I63" s="4"/>
      <c r="J63" s="34"/>
      <c r="K63" s="129"/>
      <c r="L63" s="263"/>
      <c r="M63" s="5"/>
      <c r="N63" s="36"/>
      <c r="O63" s="61"/>
    </row>
    <row r="64" spans="1:15" ht="9.75" customHeight="1" thickBot="1">
      <c r="A64" s="314"/>
      <c r="B64" s="427"/>
      <c r="C64" s="9"/>
      <c r="D64" s="65"/>
      <c r="E64" s="9"/>
      <c r="F64" s="65"/>
      <c r="G64" s="9"/>
      <c r="H64" s="65"/>
      <c r="I64" s="9"/>
      <c r="J64" s="65"/>
      <c r="K64" s="343"/>
      <c r="L64" s="270"/>
      <c r="M64" s="45"/>
      <c r="N64" s="46"/>
      <c r="O64" s="63"/>
    </row>
    <row r="65" spans="1:15" s="2" customFormat="1" ht="10.5" customHeight="1" thickBot="1">
      <c r="A65" s="70">
        <v>1</v>
      </c>
      <c r="B65" s="71">
        <v>2</v>
      </c>
      <c r="C65" s="72">
        <v>3</v>
      </c>
      <c r="D65" s="72">
        <v>4</v>
      </c>
      <c r="E65" s="72">
        <v>5</v>
      </c>
      <c r="F65" s="72">
        <v>6</v>
      </c>
      <c r="G65" s="72">
        <v>7</v>
      </c>
      <c r="H65" s="72">
        <v>8</v>
      </c>
      <c r="I65" s="72">
        <v>9</v>
      </c>
      <c r="J65" s="72">
        <v>10</v>
      </c>
      <c r="K65" s="256">
        <v>11</v>
      </c>
      <c r="L65" s="275">
        <v>12</v>
      </c>
      <c r="M65" s="17">
        <v>13</v>
      </c>
      <c r="N65" s="13">
        <v>14</v>
      </c>
      <c r="O65" s="13">
        <v>15</v>
      </c>
    </row>
    <row r="66" spans="1:15" ht="10.5">
      <c r="A66" s="131"/>
      <c r="B66" s="412" t="s">
        <v>75</v>
      </c>
      <c r="C66" s="355">
        <v>301</v>
      </c>
      <c r="D66" s="356">
        <v>1</v>
      </c>
      <c r="E66" s="355">
        <v>11</v>
      </c>
      <c r="F66" s="356" t="s">
        <v>37</v>
      </c>
      <c r="G66" s="355" t="s">
        <v>44</v>
      </c>
      <c r="H66" s="356" t="s">
        <v>21</v>
      </c>
      <c r="I66" s="355" t="s">
        <v>22</v>
      </c>
      <c r="J66" s="356" t="s">
        <v>38</v>
      </c>
      <c r="K66" s="357">
        <f>K73</f>
        <v>26</v>
      </c>
      <c r="L66" s="273">
        <f>L73</f>
        <v>26</v>
      </c>
      <c r="M66" s="5"/>
      <c r="N66" s="36"/>
      <c r="O66" s="61"/>
    </row>
    <row r="67" spans="1:15" ht="10.5">
      <c r="A67" s="133"/>
      <c r="B67" s="413"/>
      <c r="C67" s="4"/>
      <c r="D67" s="34"/>
      <c r="E67" s="4"/>
      <c r="F67" s="34"/>
      <c r="G67" s="4"/>
      <c r="H67" s="34"/>
      <c r="I67" s="4"/>
      <c r="J67" s="34"/>
      <c r="K67" s="129"/>
      <c r="L67" s="263"/>
      <c r="M67" s="5"/>
      <c r="N67" s="36"/>
      <c r="O67" s="61"/>
    </row>
    <row r="68" spans="1:15" ht="10.5">
      <c r="A68" s="133"/>
      <c r="B68" s="413"/>
      <c r="C68" s="4"/>
      <c r="D68" s="34"/>
      <c r="E68" s="4"/>
      <c r="F68" s="34"/>
      <c r="G68" s="4"/>
      <c r="H68" s="34"/>
      <c r="I68" s="4"/>
      <c r="J68" s="34"/>
      <c r="K68" s="129"/>
      <c r="L68" s="263"/>
      <c r="M68" s="5"/>
      <c r="N68" s="36"/>
      <c r="O68" s="61"/>
    </row>
    <row r="69" spans="1:15" ht="9.75" customHeight="1">
      <c r="A69" s="133"/>
      <c r="B69" s="413"/>
      <c r="C69" s="4"/>
      <c r="D69" s="34"/>
      <c r="E69" s="4"/>
      <c r="F69" s="34"/>
      <c r="G69" s="4"/>
      <c r="H69" s="34"/>
      <c r="I69" s="4"/>
      <c r="J69" s="34"/>
      <c r="K69" s="129"/>
      <c r="L69" s="263"/>
      <c r="M69" s="5"/>
      <c r="N69" s="36"/>
      <c r="O69" s="61"/>
    </row>
    <row r="70" spans="1:15" ht="9.75" customHeight="1">
      <c r="A70" s="133"/>
      <c r="B70" s="413"/>
      <c r="C70" s="4"/>
      <c r="D70" s="34"/>
      <c r="E70" s="4"/>
      <c r="F70" s="34"/>
      <c r="G70" s="4"/>
      <c r="H70" s="34"/>
      <c r="I70" s="4"/>
      <c r="J70" s="34"/>
      <c r="K70" s="129"/>
      <c r="L70" s="263"/>
      <c r="M70" s="5"/>
      <c r="N70" s="36"/>
      <c r="O70" s="61"/>
    </row>
    <row r="71" spans="1:15" ht="9.75" customHeight="1" thickBot="1">
      <c r="A71" s="311"/>
      <c r="B71" s="414"/>
      <c r="C71" s="116"/>
      <c r="D71" s="117"/>
      <c r="E71" s="116"/>
      <c r="F71" s="117"/>
      <c r="G71" s="116"/>
      <c r="H71" s="117"/>
      <c r="I71" s="116"/>
      <c r="J71" s="117"/>
      <c r="K71" s="326"/>
      <c r="L71" s="276"/>
      <c r="M71" s="67"/>
      <c r="N71" s="68"/>
      <c r="O71" s="69"/>
    </row>
    <row r="72" spans="1:15" s="2" customFormat="1" ht="10.5" customHeight="1" hidden="1" thickBot="1">
      <c r="A72" s="344">
        <v>1</v>
      </c>
      <c r="B72" s="358">
        <v>2</v>
      </c>
      <c r="C72" s="84">
        <v>3</v>
      </c>
      <c r="D72" s="84">
        <v>4</v>
      </c>
      <c r="E72" s="84">
        <v>5</v>
      </c>
      <c r="F72" s="84">
        <v>6</v>
      </c>
      <c r="G72" s="84">
        <v>7</v>
      </c>
      <c r="H72" s="84">
        <v>8</v>
      </c>
      <c r="I72" s="84">
        <v>9</v>
      </c>
      <c r="J72" s="84">
        <v>10</v>
      </c>
      <c r="K72" s="359">
        <v>11</v>
      </c>
      <c r="L72" s="275">
        <v>12</v>
      </c>
      <c r="M72" s="17">
        <v>13</v>
      </c>
      <c r="N72" s="13">
        <v>14</v>
      </c>
      <c r="O72" s="13">
        <v>15</v>
      </c>
    </row>
    <row r="73" spans="1:15" s="7" customFormat="1" ht="10.5">
      <c r="A73" s="345"/>
      <c r="B73" s="423" t="s">
        <v>160</v>
      </c>
      <c r="C73" s="158">
        <v>301</v>
      </c>
      <c r="D73" s="159">
        <v>1</v>
      </c>
      <c r="E73" s="158">
        <v>11</v>
      </c>
      <c r="F73" s="159" t="s">
        <v>37</v>
      </c>
      <c r="G73" s="158" t="s">
        <v>93</v>
      </c>
      <c r="H73" s="159">
        <v>13</v>
      </c>
      <c r="I73" s="158" t="s">
        <v>22</v>
      </c>
      <c r="J73" s="159" t="s">
        <v>38</v>
      </c>
      <c r="K73" s="334">
        <f>SUM(L73:O73)</f>
        <v>26</v>
      </c>
      <c r="L73" s="277">
        <v>26</v>
      </c>
      <c r="M73" s="8"/>
      <c r="N73" s="74"/>
      <c r="O73" s="75"/>
    </row>
    <row r="74" spans="1:15" s="7" customFormat="1" ht="10.5">
      <c r="A74" s="346"/>
      <c r="B74" s="424"/>
      <c r="C74" s="4"/>
      <c r="D74" s="34"/>
      <c r="E74" s="4"/>
      <c r="F74" s="34"/>
      <c r="G74" s="4"/>
      <c r="H74" s="34"/>
      <c r="I74" s="4"/>
      <c r="J74" s="34"/>
      <c r="K74" s="360"/>
      <c r="L74" s="278"/>
      <c r="M74" s="8"/>
      <c r="N74" s="74"/>
      <c r="O74" s="75"/>
    </row>
    <row r="75" spans="1:15" s="7" customFormat="1" ht="11.25" customHeight="1">
      <c r="A75" s="346"/>
      <c r="B75" s="424"/>
      <c r="C75" s="4"/>
      <c r="D75" s="34"/>
      <c r="E75" s="4"/>
      <c r="F75" s="34"/>
      <c r="G75" s="4"/>
      <c r="H75" s="34"/>
      <c r="I75" s="4"/>
      <c r="J75" s="34"/>
      <c r="K75" s="360"/>
      <c r="L75" s="278"/>
      <c r="M75" s="8"/>
      <c r="N75" s="74"/>
      <c r="O75" s="75"/>
    </row>
    <row r="76" spans="1:15" s="7" customFormat="1" ht="13.5" customHeight="1">
      <c r="A76" s="346"/>
      <c r="B76" s="424"/>
      <c r="C76" s="4"/>
      <c r="D76" s="34"/>
      <c r="E76" s="4"/>
      <c r="F76" s="34"/>
      <c r="G76" s="4"/>
      <c r="H76" s="34"/>
      <c r="I76" s="4"/>
      <c r="J76" s="34"/>
      <c r="K76" s="360"/>
      <c r="L76" s="278"/>
      <c r="M76" s="8"/>
      <c r="N76" s="74"/>
      <c r="O76" s="75"/>
    </row>
    <row r="77" spans="1:15" s="7" customFormat="1" ht="13.5" customHeight="1">
      <c r="A77" s="346"/>
      <c r="B77" s="424"/>
      <c r="C77" s="4"/>
      <c r="D77" s="34"/>
      <c r="E77" s="4"/>
      <c r="F77" s="34"/>
      <c r="G77" s="4"/>
      <c r="H77" s="34"/>
      <c r="I77" s="4"/>
      <c r="J77" s="34"/>
      <c r="K77" s="360"/>
      <c r="L77" s="278"/>
      <c r="M77" s="8"/>
      <c r="N77" s="74"/>
      <c r="O77" s="75"/>
    </row>
    <row r="78" spans="1:15" s="7" customFormat="1" ht="10.5">
      <c r="A78" s="347"/>
      <c r="B78" s="425"/>
      <c r="C78" s="116"/>
      <c r="D78" s="117"/>
      <c r="E78" s="116"/>
      <c r="F78" s="117"/>
      <c r="G78" s="116"/>
      <c r="H78" s="117"/>
      <c r="I78" s="116"/>
      <c r="J78" s="117"/>
      <c r="K78" s="361"/>
      <c r="L78" s="278"/>
      <c r="M78" s="8"/>
      <c r="N78" s="74"/>
      <c r="O78" s="75"/>
    </row>
    <row r="79" spans="1:15" s="2" customFormat="1" ht="10.5" customHeight="1" hidden="1" thickBot="1">
      <c r="A79" s="344">
        <v>1</v>
      </c>
      <c r="B79" s="358">
        <v>2</v>
      </c>
      <c r="C79" s="84">
        <v>3</v>
      </c>
      <c r="D79" s="84">
        <v>4</v>
      </c>
      <c r="E79" s="84">
        <v>5</v>
      </c>
      <c r="F79" s="84">
        <v>6</v>
      </c>
      <c r="G79" s="84">
        <v>7</v>
      </c>
      <c r="H79" s="84">
        <v>8</v>
      </c>
      <c r="I79" s="84">
        <v>9</v>
      </c>
      <c r="J79" s="84">
        <v>10</v>
      </c>
      <c r="K79" s="362">
        <v>11</v>
      </c>
      <c r="L79" s="275">
        <v>12</v>
      </c>
      <c r="M79" s="17">
        <v>13</v>
      </c>
      <c r="N79" s="13">
        <v>14</v>
      </c>
      <c r="O79" s="13">
        <v>15</v>
      </c>
    </row>
    <row r="80" spans="1:15" ht="10.5">
      <c r="A80" s="348"/>
      <c r="B80" s="428" t="s">
        <v>76</v>
      </c>
      <c r="C80" s="158">
        <v>304</v>
      </c>
      <c r="D80" s="159">
        <v>1</v>
      </c>
      <c r="E80" s="158">
        <v>11</v>
      </c>
      <c r="F80" s="159" t="s">
        <v>37</v>
      </c>
      <c r="G80" s="158" t="s">
        <v>31</v>
      </c>
      <c r="H80" s="159" t="s">
        <v>21</v>
      </c>
      <c r="I80" s="158" t="s">
        <v>22</v>
      </c>
      <c r="J80" s="159">
        <v>120</v>
      </c>
      <c r="K80" s="334">
        <f>K91</f>
        <v>500</v>
      </c>
      <c r="L80" s="279">
        <f>L91</f>
        <v>500</v>
      </c>
      <c r="M80" s="39">
        <f>M91</f>
        <v>0</v>
      </c>
      <c r="N80" s="31">
        <f>N91</f>
        <v>0</v>
      </c>
      <c r="O80" s="60">
        <f>O91</f>
        <v>0</v>
      </c>
    </row>
    <row r="81" spans="1:15" ht="10.5">
      <c r="A81" s="133"/>
      <c r="B81" s="426"/>
      <c r="C81" s="4"/>
      <c r="D81" s="34"/>
      <c r="E81" s="4"/>
      <c r="F81" s="34"/>
      <c r="G81" s="4"/>
      <c r="H81" s="34"/>
      <c r="I81" s="4"/>
      <c r="J81" s="34"/>
      <c r="K81" s="360"/>
      <c r="L81" s="263"/>
      <c r="M81" s="5"/>
      <c r="N81" s="36"/>
      <c r="O81" s="61"/>
    </row>
    <row r="82" spans="1:15" ht="5.25" customHeight="1">
      <c r="A82" s="133"/>
      <c r="B82" s="426"/>
      <c r="C82" s="4"/>
      <c r="D82" s="34"/>
      <c r="E82" s="4"/>
      <c r="F82" s="34"/>
      <c r="G82" s="4"/>
      <c r="H82" s="34"/>
      <c r="I82" s="4"/>
      <c r="J82" s="34"/>
      <c r="K82" s="360"/>
      <c r="L82" s="263"/>
      <c r="M82" s="5"/>
      <c r="N82" s="36"/>
      <c r="O82" s="61"/>
    </row>
    <row r="83" spans="1:15" ht="5.25" customHeight="1">
      <c r="A83" s="133"/>
      <c r="B83" s="426"/>
      <c r="C83" s="4"/>
      <c r="D83" s="34"/>
      <c r="E83" s="4"/>
      <c r="F83" s="34"/>
      <c r="G83" s="4"/>
      <c r="H83" s="34"/>
      <c r="I83" s="4"/>
      <c r="J83" s="34"/>
      <c r="K83" s="360"/>
      <c r="L83" s="263"/>
      <c r="M83" s="5"/>
      <c r="N83" s="36"/>
      <c r="O83" s="61"/>
    </row>
    <row r="84" spans="1:15" ht="5.25" customHeight="1">
      <c r="A84" s="133"/>
      <c r="B84" s="426"/>
      <c r="C84" s="4"/>
      <c r="D84" s="34"/>
      <c r="E84" s="4"/>
      <c r="F84" s="34"/>
      <c r="G84" s="4"/>
      <c r="H84" s="34"/>
      <c r="I84" s="4"/>
      <c r="J84" s="34"/>
      <c r="K84" s="360"/>
      <c r="L84" s="263"/>
      <c r="M84" s="5"/>
      <c r="N84" s="36"/>
      <c r="O84" s="61"/>
    </row>
    <row r="85" spans="1:15" ht="9" customHeight="1">
      <c r="A85" s="133"/>
      <c r="B85" s="426"/>
      <c r="C85" s="4"/>
      <c r="D85" s="34"/>
      <c r="E85" s="4"/>
      <c r="F85" s="34"/>
      <c r="G85" s="4"/>
      <c r="H85" s="34"/>
      <c r="I85" s="4"/>
      <c r="J85" s="34"/>
      <c r="K85" s="360"/>
      <c r="L85" s="263"/>
      <c r="M85" s="5"/>
      <c r="N85" s="36"/>
      <c r="O85" s="61"/>
    </row>
    <row r="86" spans="1:15" ht="9.75" customHeight="1">
      <c r="A86" s="133"/>
      <c r="B86" s="426"/>
      <c r="C86" s="4"/>
      <c r="D86" s="34"/>
      <c r="E86" s="4"/>
      <c r="F86" s="34"/>
      <c r="G86" s="4"/>
      <c r="H86" s="34"/>
      <c r="I86" s="4"/>
      <c r="J86" s="34"/>
      <c r="K86" s="360"/>
      <c r="L86" s="263"/>
      <c r="M86" s="5"/>
      <c r="N86" s="36"/>
      <c r="O86" s="61"/>
    </row>
    <row r="87" spans="1:15" ht="7.5" customHeight="1">
      <c r="A87" s="133"/>
      <c r="B87" s="426"/>
      <c r="C87" s="4"/>
      <c r="D87" s="34"/>
      <c r="E87" s="4"/>
      <c r="F87" s="34"/>
      <c r="G87" s="4"/>
      <c r="H87" s="34"/>
      <c r="I87" s="4"/>
      <c r="J87" s="34"/>
      <c r="K87" s="360"/>
      <c r="L87" s="263"/>
      <c r="M87" s="5"/>
      <c r="N87" s="36"/>
      <c r="O87" s="61"/>
    </row>
    <row r="88" spans="1:15" ht="6" customHeight="1">
      <c r="A88" s="133"/>
      <c r="B88" s="426"/>
      <c r="C88" s="4"/>
      <c r="D88" s="34"/>
      <c r="E88" s="4"/>
      <c r="F88" s="34"/>
      <c r="G88" s="4"/>
      <c r="H88" s="34"/>
      <c r="I88" s="4"/>
      <c r="J88" s="34"/>
      <c r="K88" s="360"/>
      <c r="L88" s="263"/>
      <c r="M88" s="5"/>
      <c r="N88" s="36"/>
      <c r="O88" s="61"/>
    </row>
    <row r="89" spans="1:15" ht="8.25" customHeight="1">
      <c r="A89" s="311"/>
      <c r="B89" s="414"/>
      <c r="C89" s="116"/>
      <c r="D89" s="117"/>
      <c r="E89" s="116"/>
      <c r="F89" s="117"/>
      <c r="G89" s="116"/>
      <c r="H89" s="117"/>
      <c r="I89" s="116"/>
      <c r="J89" s="117"/>
      <c r="K89" s="361"/>
      <c r="L89" s="270"/>
      <c r="M89" s="45"/>
      <c r="N89" s="46"/>
      <c r="O89" s="63"/>
    </row>
    <row r="90" spans="1:15" s="2" customFormat="1" ht="10.5" customHeight="1" hidden="1" thickBot="1">
      <c r="A90" s="349">
        <v>1</v>
      </c>
      <c r="B90" s="363">
        <v>2</v>
      </c>
      <c r="C90" s="247">
        <v>3</v>
      </c>
      <c r="D90" s="247">
        <v>4</v>
      </c>
      <c r="E90" s="247">
        <v>5</v>
      </c>
      <c r="F90" s="247">
        <v>6</v>
      </c>
      <c r="G90" s="247">
        <v>7</v>
      </c>
      <c r="H90" s="247">
        <v>8</v>
      </c>
      <c r="I90" s="247">
        <v>9</v>
      </c>
      <c r="J90" s="247">
        <v>10</v>
      </c>
      <c r="K90" s="364">
        <v>11</v>
      </c>
      <c r="L90" s="275">
        <v>12</v>
      </c>
      <c r="M90" s="17">
        <v>13</v>
      </c>
      <c r="N90" s="13">
        <v>14</v>
      </c>
      <c r="O90" s="13">
        <v>15</v>
      </c>
    </row>
    <row r="91" spans="1:15" ht="10.5" thickBot="1">
      <c r="A91" s="131"/>
      <c r="B91" s="429" t="s">
        <v>161</v>
      </c>
      <c r="C91" s="38">
        <v>304</v>
      </c>
      <c r="D91" s="29">
        <v>1</v>
      </c>
      <c r="E91" s="38">
        <v>11</v>
      </c>
      <c r="F91" s="29" t="s">
        <v>37</v>
      </c>
      <c r="G91" s="38" t="s">
        <v>39</v>
      </c>
      <c r="H91" s="29">
        <v>13</v>
      </c>
      <c r="I91" s="38" t="s">
        <v>22</v>
      </c>
      <c r="J91" s="29">
        <v>120</v>
      </c>
      <c r="K91" s="124">
        <f>SUM(L91:O91)</f>
        <v>500</v>
      </c>
      <c r="L91" s="279">
        <v>500</v>
      </c>
      <c r="M91" s="39"/>
      <c r="N91" s="31"/>
      <c r="O91" s="60"/>
    </row>
    <row r="92" spans="1:15" ht="9" customHeight="1" thickBot="1">
      <c r="A92" s="133"/>
      <c r="B92" s="429"/>
      <c r="C92" s="4"/>
      <c r="D92" s="34"/>
      <c r="E92" s="4"/>
      <c r="F92" s="34"/>
      <c r="G92" s="4"/>
      <c r="H92" s="34"/>
      <c r="I92" s="4"/>
      <c r="J92" s="34"/>
      <c r="K92" s="360"/>
      <c r="L92" s="263"/>
      <c r="M92" s="5"/>
      <c r="N92" s="36"/>
      <c r="O92" s="61"/>
    </row>
    <row r="93" spans="1:15" ht="6.75" customHeight="1" thickBot="1">
      <c r="A93" s="133"/>
      <c r="B93" s="429"/>
      <c r="C93" s="4"/>
      <c r="D93" s="34"/>
      <c r="E93" s="4"/>
      <c r="F93" s="34"/>
      <c r="G93" s="4"/>
      <c r="H93" s="34"/>
      <c r="I93" s="4"/>
      <c r="J93" s="34"/>
      <c r="K93" s="360"/>
      <c r="L93" s="263"/>
      <c r="M93" s="5"/>
      <c r="N93" s="36"/>
      <c r="O93" s="61"/>
    </row>
    <row r="94" spans="1:15" ht="6.75" customHeight="1" thickBot="1">
      <c r="A94" s="133"/>
      <c r="B94" s="429"/>
      <c r="C94" s="4"/>
      <c r="D94" s="34"/>
      <c r="E94" s="4"/>
      <c r="F94" s="34"/>
      <c r="G94" s="4"/>
      <c r="H94" s="34"/>
      <c r="I94" s="4"/>
      <c r="J94" s="34"/>
      <c r="K94" s="360"/>
      <c r="L94" s="263"/>
      <c r="M94" s="5"/>
      <c r="N94" s="36"/>
      <c r="O94" s="61"/>
    </row>
    <row r="95" spans="1:15" ht="10.5" thickBot="1">
      <c r="A95" s="133"/>
      <c r="B95" s="429"/>
      <c r="C95" s="4"/>
      <c r="D95" s="34"/>
      <c r="E95" s="4"/>
      <c r="F95" s="34"/>
      <c r="G95" s="4"/>
      <c r="H95" s="34"/>
      <c r="I95" s="4"/>
      <c r="J95" s="34"/>
      <c r="K95" s="360"/>
      <c r="L95" s="263"/>
      <c r="M95" s="5"/>
      <c r="N95" s="36"/>
      <c r="O95" s="61"/>
    </row>
    <row r="96" spans="1:15" ht="8.25" customHeight="1">
      <c r="A96" s="311"/>
      <c r="B96" s="430"/>
      <c r="C96" s="116"/>
      <c r="D96" s="117"/>
      <c r="E96" s="116"/>
      <c r="F96" s="117"/>
      <c r="G96" s="116"/>
      <c r="H96" s="117"/>
      <c r="I96" s="116"/>
      <c r="J96" s="117"/>
      <c r="K96" s="361"/>
      <c r="L96" s="270"/>
      <c r="M96" s="45"/>
      <c r="N96" s="46"/>
      <c r="O96" s="63"/>
    </row>
    <row r="97" spans="1:15" ht="72.75" customHeight="1">
      <c r="A97" s="405" t="s">
        <v>190</v>
      </c>
      <c r="B97" s="365" t="s">
        <v>187</v>
      </c>
      <c r="C97" s="38">
        <v>304</v>
      </c>
      <c r="D97" s="29">
        <v>1</v>
      </c>
      <c r="E97" s="38">
        <v>11</v>
      </c>
      <c r="F97" s="307" t="s">
        <v>188</v>
      </c>
      <c r="G97" s="43" t="s">
        <v>20</v>
      </c>
      <c r="H97" s="43" t="s">
        <v>21</v>
      </c>
      <c r="I97" s="43" t="s">
        <v>22</v>
      </c>
      <c r="J97" s="43" t="s">
        <v>20</v>
      </c>
      <c r="K97" s="304">
        <f>K98</f>
        <v>700</v>
      </c>
      <c r="L97" s="270">
        <f>L98</f>
        <v>700</v>
      </c>
      <c r="M97" s="45"/>
      <c r="N97" s="46"/>
      <c r="O97" s="63"/>
    </row>
    <row r="98" spans="1:15" ht="67.5" customHeight="1">
      <c r="A98" s="133"/>
      <c r="B98" s="327" t="s">
        <v>186</v>
      </c>
      <c r="C98" s="305">
        <v>304</v>
      </c>
      <c r="D98" s="144">
        <v>1</v>
      </c>
      <c r="E98" s="306">
        <v>11</v>
      </c>
      <c r="F98" s="307" t="s">
        <v>188</v>
      </c>
      <c r="G98" s="308" t="s">
        <v>189</v>
      </c>
      <c r="H98" s="117">
        <v>13</v>
      </c>
      <c r="I98" s="43" t="s">
        <v>22</v>
      </c>
      <c r="J98" s="117">
        <v>120</v>
      </c>
      <c r="K98" s="366">
        <f>L98</f>
        <v>700</v>
      </c>
      <c r="L98" s="270">
        <v>700</v>
      </c>
      <c r="M98" s="45"/>
      <c r="N98" s="46"/>
      <c r="O98" s="63"/>
    </row>
    <row r="99" spans="1:15" ht="27" customHeight="1" hidden="1">
      <c r="A99" s="350">
        <v>5</v>
      </c>
      <c r="B99" s="328" t="s">
        <v>95</v>
      </c>
      <c r="C99" s="114" t="s">
        <v>20</v>
      </c>
      <c r="D99" s="115">
        <v>1</v>
      </c>
      <c r="E99" s="115">
        <v>13</v>
      </c>
      <c r="F99" s="115" t="s">
        <v>21</v>
      </c>
      <c r="G99" s="115" t="s">
        <v>20</v>
      </c>
      <c r="H99" s="115" t="s">
        <v>21</v>
      </c>
      <c r="I99" s="115" t="s">
        <v>22</v>
      </c>
      <c r="J99" s="115" t="s">
        <v>20</v>
      </c>
      <c r="K99" s="367">
        <f>K100</f>
        <v>0</v>
      </c>
      <c r="L99" s="280">
        <f>L100</f>
        <v>0</v>
      </c>
      <c r="M99" s="78"/>
      <c r="N99" s="25"/>
      <c r="O99" s="79"/>
    </row>
    <row r="100" spans="1:15" ht="23.25" customHeight="1" hidden="1">
      <c r="A100" s="313" t="s">
        <v>97</v>
      </c>
      <c r="B100" s="323" t="s">
        <v>98</v>
      </c>
      <c r="C100" s="77" t="s">
        <v>86</v>
      </c>
      <c r="D100" s="49">
        <v>1</v>
      </c>
      <c r="E100" s="49">
        <v>13</v>
      </c>
      <c r="F100" s="49" t="s">
        <v>23</v>
      </c>
      <c r="G100" s="49" t="s">
        <v>20</v>
      </c>
      <c r="H100" s="49" t="s">
        <v>21</v>
      </c>
      <c r="I100" s="49" t="s">
        <v>22</v>
      </c>
      <c r="J100" s="49" t="s">
        <v>20</v>
      </c>
      <c r="K100" s="367">
        <f>K101</f>
        <v>0</v>
      </c>
      <c r="L100" s="280">
        <f>L101</f>
        <v>0</v>
      </c>
      <c r="M100" s="78"/>
      <c r="N100" s="25"/>
      <c r="O100" s="79"/>
    </row>
    <row r="101" spans="1:15" ht="24" customHeight="1" hidden="1">
      <c r="A101" s="310"/>
      <c r="B101" s="323" t="s">
        <v>162</v>
      </c>
      <c r="C101" s="77" t="s">
        <v>86</v>
      </c>
      <c r="D101" s="49">
        <v>1</v>
      </c>
      <c r="E101" s="49">
        <v>13</v>
      </c>
      <c r="F101" s="49" t="s">
        <v>23</v>
      </c>
      <c r="G101" s="49" t="s">
        <v>99</v>
      </c>
      <c r="H101" s="49">
        <v>13</v>
      </c>
      <c r="I101" s="49" t="s">
        <v>22</v>
      </c>
      <c r="J101" s="49" t="s">
        <v>58</v>
      </c>
      <c r="K101" s="367">
        <f>L101</f>
        <v>0</v>
      </c>
      <c r="L101" s="268">
        <v>0</v>
      </c>
      <c r="M101" s="78"/>
      <c r="N101" s="25"/>
      <c r="O101" s="79"/>
    </row>
    <row r="102" spans="1:15" ht="11.25" customHeight="1" hidden="1">
      <c r="A102" s="131">
        <v>6</v>
      </c>
      <c r="B102" s="411" t="s">
        <v>65</v>
      </c>
      <c r="C102" s="82" t="s">
        <v>20</v>
      </c>
      <c r="D102" s="29">
        <v>1</v>
      </c>
      <c r="E102" s="29">
        <v>14</v>
      </c>
      <c r="F102" s="29" t="s">
        <v>21</v>
      </c>
      <c r="G102" s="29" t="s">
        <v>20</v>
      </c>
      <c r="H102" s="29" t="s">
        <v>21</v>
      </c>
      <c r="I102" s="29" t="s">
        <v>22</v>
      </c>
      <c r="J102" s="29" t="s">
        <v>20</v>
      </c>
      <c r="K102" s="124">
        <f>K121+K126+K105</f>
        <v>0</v>
      </c>
      <c r="L102" s="269">
        <f>L121+L126+L105</f>
        <v>0</v>
      </c>
      <c r="M102" s="5"/>
      <c r="N102" s="36"/>
      <c r="O102" s="61"/>
    </row>
    <row r="103" spans="1:15" ht="8.25" customHeight="1" hidden="1">
      <c r="A103" s="133"/>
      <c r="B103" s="432"/>
      <c r="C103" s="4"/>
      <c r="D103" s="34"/>
      <c r="E103" s="4"/>
      <c r="F103" s="34"/>
      <c r="G103" s="4"/>
      <c r="H103" s="34"/>
      <c r="I103" s="4"/>
      <c r="J103" s="34"/>
      <c r="K103" s="129"/>
      <c r="L103" s="281"/>
      <c r="M103" s="5"/>
      <c r="N103" s="36"/>
      <c r="O103" s="61"/>
    </row>
    <row r="104" spans="1:15" ht="8.25" customHeight="1" hidden="1">
      <c r="A104" s="311"/>
      <c r="B104" s="433"/>
      <c r="C104" s="116"/>
      <c r="D104" s="117"/>
      <c r="E104" s="116"/>
      <c r="F104" s="117"/>
      <c r="G104" s="116"/>
      <c r="H104" s="117"/>
      <c r="I104" s="116"/>
      <c r="J104" s="117"/>
      <c r="K104" s="326"/>
      <c r="L104" s="282"/>
      <c r="M104" s="45"/>
      <c r="N104" s="46"/>
      <c r="O104" s="63"/>
    </row>
    <row r="105" spans="1:15" ht="63" hidden="1">
      <c r="A105" s="351" t="s">
        <v>107</v>
      </c>
      <c r="B105" s="365" t="s">
        <v>151</v>
      </c>
      <c r="C105" s="201">
        <v>304</v>
      </c>
      <c r="D105" s="191">
        <v>1</v>
      </c>
      <c r="E105" s="201">
        <v>14</v>
      </c>
      <c r="F105" s="192" t="s">
        <v>24</v>
      </c>
      <c r="G105" s="191" t="s">
        <v>20</v>
      </c>
      <c r="H105" s="191" t="s">
        <v>21</v>
      </c>
      <c r="I105" s="191" t="s">
        <v>22</v>
      </c>
      <c r="J105" s="191" t="s">
        <v>20</v>
      </c>
      <c r="K105" s="203">
        <f>K106</f>
        <v>0</v>
      </c>
      <c r="L105" s="283">
        <f>L106</f>
        <v>0</v>
      </c>
      <c r="M105" s="5"/>
      <c r="N105" s="36"/>
      <c r="O105" s="61"/>
    </row>
    <row r="106" spans="1:15" ht="73.5" hidden="1">
      <c r="A106" s="352"/>
      <c r="B106" s="365" t="s">
        <v>163</v>
      </c>
      <c r="C106" s="201">
        <v>304</v>
      </c>
      <c r="D106" s="191">
        <v>1</v>
      </c>
      <c r="E106" s="201">
        <v>14</v>
      </c>
      <c r="F106" s="192" t="s">
        <v>24</v>
      </c>
      <c r="G106" s="192" t="s">
        <v>59</v>
      </c>
      <c r="H106" s="191">
        <v>13</v>
      </c>
      <c r="I106" s="191" t="s">
        <v>22</v>
      </c>
      <c r="J106" s="191">
        <v>410</v>
      </c>
      <c r="K106" s="203">
        <f>K107</f>
        <v>0</v>
      </c>
      <c r="L106" s="283">
        <f>L107</f>
        <v>0</v>
      </c>
      <c r="M106" s="5"/>
      <c r="N106" s="36"/>
      <c r="O106" s="61"/>
    </row>
    <row r="107" spans="1:15" ht="10.5" hidden="1">
      <c r="A107" s="133"/>
      <c r="B107" s="368" t="s">
        <v>164</v>
      </c>
      <c r="C107" s="201">
        <v>304</v>
      </c>
      <c r="D107" s="191">
        <v>1</v>
      </c>
      <c r="E107" s="201">
        <v>14</v>
      </c>
      <c r="F107" s="192" t="s">
        <v>24</v>
      </c>
      <c r="G107" s="192" t="s">
        <v>152</v>
      </c>
      <c r="H107" s="191">
        <v>13</v>
      </c>
      <c r="I107" s="191" t="s">
        <v>22</v>
      </c>
      <c r="J107" s="191">
        <v>410</v>
      </c>
      <c r="K107" s="369">
        <f>L107</f>
        <v>0</v>
      </c>
      <c r="L107" s="281">
        <v>0</v>
      </c>
      <c r="M107" s="5"/>
      <c r="N107" s="36"/>
      <c r="O107" s="61"/>
    </row>
    <row r="108" spans="1:15" ht="10.5" customHeight="1" hidden="1">
      <c r="A108" s="254" t="s">
        <v>150</v>
      </c>
      <c r="B108" s="411" t="s">
        <v>66</v>
      </c>
      <c r="C108" s="82">
        <v>301</v>
      </c>
      <c r="D108" s="29">
        <v>1</v>
      </c>
      <c r="E108" s="29">
        <v>14</v>
      </c>
      <c r="F108" s="29" t="s">
        <v>30</v>
      </c>
      <c r="G108" s="29" t="s">
        <v>20</v>
      </c>
      <c r="H108" s="29" t="s">
        <v>21</v>
      </c>
      <c r="I108" s="29" t="s">
        <v>22</v>
      </c>
      <c r="J108" s="29" t="s">
        <v>96</v>
      </c>
      <c r="K108" s="124">
        <f>K121</f>
        <v>0</v>
      </c>
      <c r="L108" s="269">
        <f>L121</f>
        <v>0</v>
      </c>
      <c r="M108" s="39"/>
      <c r="N108" s="31"/>
      <c r="O108" s="60"/>
    </row>
    <row r="109" spans="1:15" ht="8.25" customHeight="1" hidden="1">
      <c r="A109" s="133"/>
      <c r="B109" s="411"/>
      <c r="C109" s="4"/>
      <c r="D109" s="34"/>
      <c r="E109" s="4"/>
      <c r="F109" s="34"/>
      <c r="G109" s="4"/>
      <c r="H109" s="34"/>
      <c r="I109" s="4"/>
      <c r="J109" s="34"/>
      <c r="K109" s="360"/>
      <c r="L109" s="263"/>
      <c r="M109" s="5"/>
      <c r="N109" s="36"/>
      <c r="O109" s="61"/>
    </row>
    <row r="110" spans="1:15" ht="8.25" customHeight="1" hidden="1">
      <c r="A110" s="133"/>
      <c r="B110" s="411"/>
      <c r="C110" s="4"/>
      <c r="D110" s="34"/>
      <c r="E110" s="4"/>
      <c r="F110" s="34"/>
      <c r="G110" s="4"/>
      <c r="H110" s="34"/>
      <c r="I110" s="4"/>
      <c r="J110" s="34"/>
      <c r="K110" s="360"/>
      <c r="L110" s="263"/>
      <c r="M110" s="5"/>
      <c r="N110" s="36"/>
      <c r="O110" s="61"/>
    </row>
    <row r="111" spans="1:15" ht="4.5" customHeight="1" hidden="1">
      <c r="A111" s="133"/>
      <c r="B111" s="411"/>
      <c r="C111" s="4"/>
      <c r="D111" s="34"/>
      <c r="E111" s="4"/>
      <c r="F111" s="34"/>
      <c r="G111" s="4"/>
      <c r="H111" s="34"/>
      <c r="I111" s="4"/>
      <c r="J111" s="34"/>
      <c r="K111" s="360"/>
      <c r="L111" s="263"/>
      <c r="M111" s="5"/>
      <c r="N111" s="36"/>
      <c r="O111" s="61"/>
    </row>
    <row r="112" spans="1:15" ht="10.5" hidden="1">
      <c r="A112" s="133"/>
      <c r="B112" s="411"/>
      <c r="C112" s="4"/>
      <c r="D112" s="34"/>
      <c r="E112" s="4"/>
      <c r="F112" s="34"/>
      <c r="G112" s="4"/>
      <c r="H112" s="34"/>
      <c r="I112" s="4"/>
      <c r="J112" s="34"/>
      <c r="K112" s="360"/>
      <c r="L112" s="263"/>
      <c r="M112" s="5"/>
      <c r="N112" s="36"/>
      <c r="O112" s="61"/>
    </row>
    <row r="113" spans="1:15" ht="5.25" customHeight="1" hidden="1">
      <c r="A113" s="133"/>
      <c r="B113" s="411"/>
      <c r="C113" s="4"/>
      <c r="D113" s="34"/>
      <c r="E113" s="4"/>
      <c r="F113" s="34"/>
      <c r="G113" s="4"/>
      <c r="H113" s="34"/>
      <c r="I113" s="4"/>
      <c r="J113" s="34"/>
      <c r="K113" s="360"/>
      <c r="L113" s="263"/>
      <c r="M113" s="5"/>
      <c r="N113" s="36"/>
      <c r="O113" s="61"/>
    </row>
    <row r="114" spans="1:15" ht="9" customHeight="1" hidden="1">
      <c r="A114" s="133"/>
      <c r="B114" s="411"/>
      <c r="C114" s="4"/>
      <c r="D114" s="34"/>
      <c r="E114" s="4"/>
      <c r="F114" s="34"/>
      <c r="G114" s="4"/>
      <c r="H114" s="34"/>
      <c r="I114" s="4"/>
      <c r="J114" s="34"/>
      <c r="K114" s="360"/>
      <c r="L114" s="263"/>
      <c r="M114" s="5"/>
      <c r="N114" s="36"/>
      <c r="O114" s="61"/>
    </row>
    <row r="115" spans="1:15" ht="10.5" customHeight="1" hidden="1">
      <c r="A115" s="132"/>
      <c r="B115" s="411"/>
      <c r="C115" s="44"/>
      <c r="D115" s="43"/>
      <c r="E115" s="44"/>
      <c r="F115" s="43"/>
      <c r="G115" s="44"/>
      <c r="H115" s="43"/>
      <c r="I115" s="44"/>
      <c r="J115" s="43"/>
      <c r="K115" s="370"/>
      <c r="L115" s="263"/>
      <c r="M115" s="5"/>
      <c r="N115" s="36"/>
      <c r="O115" s="61"/>
    </row>
    <row r="116" spans="1:15" s="2" customFormat="1" ht="12.75" customHeight="1" hidden="1">
      <c r="A116" s="344">
        <v>1</v>
      </c>
      <c r="B116" s="358">
        <v>2</v>
      </c>
      <c r="C116" s="84">
        <v>3</v>
      </c>
      <c r="D116" s="84">
        <v>4</v>
      </c>
      <c r="E116" s="84">
        <v>5</v>
      </c>
      <c r="F116" s="84">
        <v>6</v>
      </c>
      <c r="G116" s="84">
        <v>7</v>
      </c>
      <c r="H116" s="84">
        <v>8</v>
      </c>
      <c r="I116" s="84">
        <v>9</v>
      </c>
      <c r="J116" s="84">
        <v>10</v>
      </c>
      <c r="K116" s="362">
        <v>11</v>
      </c>
      <c r="L116" s="275">
        <v>12</v>
      </c>
      <c r="M116" s="17">
        <v>13</v>
      </c>
      <c r="N116" s="13">
        <v>14</v>
      </c>
      <c r="O116" s="13">
        <v>15</v>
      </c>
    </row>
    <row r="117" spans="1:15" ht="8.25" customHeight="1" hidden="1">
      <c r="A117" s="131"/>
      <c r="B117" s="422" t="s">
        <v>67</v>
      </c>
      <c r="C117" s="82" t="s">
        <v>68</v>
      </c>
      <c r="D117" s="29">
        <v>1</v>
      </c>
      <c r="E117" s="29">
        <v>14</v>
      </c>
      <c r="F117" s="29" t="s">
        <v>30</v>
      </c>
      <c r="G117" s="29" t="s">
        <v>44</v>
      </c>
      <c r="H117" s="29" t="s">
        <v>21</v>
      </c>
      <c r="I117" s="29" t="s">
        <v>22</v>
      </c>
      <c r="J117" s="29" t="s">
        <v>96</v>
      </c>
      <c r="K117" s="124">
        <f>K121</f>
        <v>0</v>
      </c>
      <c r="L117" s="269">
        <f>L121</f>
        <v>0</v>
      </c>
      <c r="M117" s="39"/>
      <c r="N117" s="31"/>
      <c r="O117" s="60"/>
    </row>
    <row r="118" spans="1:15" ht="8.25" customHeight="1" hidden="1">
      <c r="A118" s="133"/>
      <c r="B118" s="422"/>
      <c r="C118" s="4"/>
      <c r="D118" s="34"/>
      <c r="E118" s="4"/>
      <c r="F118" s="34"/>
      <c r="G118" s="4"/>
      <c r="H118" s="34"/>
      <c r="I118" s="4"/>
      <c r="J118" s="34"/>
      <c r="K118" s="360"/>
      <c r="L118" s="263"/>
      <c r="M118" s="5"/>
      <c r="N118" s="36"/>
      <c r="O118" s="61"/>
    </row>
    <row r="119" spans="1:15" ht="8.25" customHeight="1" hidden="1">
      <c r="A119" s="133"/>
      <c r="B119" s="422"/>
      <c r="C119" s="4"/>
      <c r="D119" s="34"/>
      <c r="E119" s="4"/>
      <c r="F119" s="34"/>
      <c r="G119" s="4"/>
      <c r="H119" s="34"/>
      <c r="I119" s="4"/>
      <c r="J119" s="34"/>
      <c r="K119" s="360"/>
      <c r="L119" s="263"/>
      <c r="M119" s="5"/>
      <c r="N119" s="36"/>
      <c r="O119" s="61"/>
    </row>
    <row r="120" spans="1:15" ht="9" customHeight="1" hidden="1">
      <c r="A120" s="132"/>
      <c r="B120" s="422"/>
      <c r="C120" s="44"/>
      <c r="D120" s="43"/>
      <c r="E120" s="44"/>
      <c r="F120" s="43"/>
      <c r="G120" s="44"/>
      <c r="H120" s="43"/>
      <c r="I120" s="44"/>
      <c r="J120" s="43"/>
      <c r="K120" s="370"/>
      <c r="L120" s="270"/>
      <c r="M120" s="45"/>
      <c r="N120" s="46"/>
      <c r="O120" s="63"/>
    </row>
    <row r="121" spans="1:15" ht="8.25" customHeight="1" hidden="1">
      <c r="A121" s="131"/>
      <c r="B121" s="422" t="s">
        <v>165</v>
      </c>
      <c r="C121" s="82" t="s">
        <v>68</v>
      </c>
      <c r="D121" s="29">
        <v>1</v>
      </c>
      <c r="E121" s="29">
        <v>14</v>
      </c>
      <c r="F121" s="29" t="s">
        <v>30</v>
      </c>
      <c r="G121" s="29" t="s">
        <v>93</v>
      </c>
      <c r="H121" s="29">
        <v>13</v>
      </c>
      <c r="I121" s="29" t="s">
        <v>22</v>
      </c>
      <c r="J121" s="29" t="s">
        <v>96</v>
      </c>
      <c r="K121" s="124">
        <f>SUM(L121:O121)</f>
        <v>0</v>
      </c>
      <c r="L121" s="269">
        <v>0</v>
      </c>
      <c r="M121" s="39"/>
      <c r="N121" s="31"/>
      <c r="O121" s="60"/>
    </row>
    <row r="122" spans="1:15" ht="9.75" customHeight="1" hidden="1">
      <c r="A122" s="133"/>
      <c r="B122" s="422"/>
      <c r="C122" s="4"/>
      <c r="D122" s="34"/>
      <c r="E122" s="4"/>
      <c r="F122" s="34"/>
      <c r="G122" s="4"/>
      <c r="H122" s="34"/>
      <c r="I122" s="4"/>
      <c r="J122" s="34"/>
      <c r="K122" s="360"/>
      <c r="L122" s="263"/>
      <c r="M122" s="5"/>
      <c r="N122" s="36"/>
      <c r="O122" s="61"/>
    </row>
    <row r="123" spans="1:15" ht="10.5" customHeight="1" hidden="1">
      <c r="A123" s="133"/>
      <c r="B123" s="422"/>
      <c r="C123" s="4"/>
      <c r="D123" s="34"/>
      <c r="E123" s="4"/>
      <c r="F123" s="34"/>
      <c r="G123" s="4"/>
      <c r="H123" s="34"/>
      <c r="I123" s="4"/>
      <c r="J123" s="34"/>
      <c r="K123" s="360"/>
      <c r="L123" s="263"/>
      <c r="M123" s="5"/>
      <c r="N123" s="36"/>
      <c r="O123" s="61"/>
    </row>
    <row r="124" spans="1:15" ht="8.25" customHeight="1" hidden="1">
      <c r="A124" s="133"/>
      <c r="B124" s="422"/>
      <c r="C124" s="4"/>
      <c r="D124" s="34"/>
      <c r="E124" s="4"/>
      <c r="F124" s="34"/>
      <c r="G124" s="4"/>
      <c r="H124" s="34"/>
      <c r="I124" s="4"/>
      <c r="J124" s="34"/>
      <c r="K124" s="360"/>
      <c r="L124" s="263"/>
      <c r="M124" s="5"/>
      <c r="N124" s="36"/>
      <c r="O124" s="61"/>
    </row>
    <row r="125" spans="1:15" ht="8.25" customHeight="1" hidden="1">
      <c r="A125" s="311"/>
      <c r="B125" s="431"/>
      <c r="C125" s="116"/>
      <c r="D125" s="117"/>
      <c r="E125" s="116"/>
      <c r="F125" s="117"/>
      <c r="G125" s="116"/>
      <c r="H125" s="117"/>
      <c r="I125" s="116"/>
      <c r="J125" s="117"/>
      <c r="K125" s="361"/>
      <c r="L125" s="264"/>
      <c r="M125" s="170"/>
      <c r="N125" s="171"/>
      <c r="O125" s="172"/>
    </row>
    <row r="126" spans="1:15" ht="78" customHeight="1" hidden="1">
      <c r="A126" s="254" t="s">
        <v>150</v>
      </c>
      <c r="B126" s="368" t="s">
        <v>149</v>
      </c>
      <c r="C126" s="200">
        <v>304</v>
      </c>
      <c r="D126" s="191">
        <v>1</v>
      </c>
      <c r="E126" s="201">
        <v>14</v>
      </c>
      <c r="F126" s="191">
        <v>40</v>
      </c>
      <c r="G126" s="201">
        <v>205</v>
      </c>
      <c r="H126" s="191">
        <v>31</v>
      </c>
      <c r="I126" s="191" t="s">
        <v>22</v>
      </c>
      <c r="J126" s="191">
        <v>410</v>
      </c>
      <c r="K126" s="372">
        <v>0</v>
      </c>
      <c r="L126" s="284"/>
      <c r="M126" s="170"/>
      <c r="N126" s="171"/>
      <c r="O126" s="172"/>
    </row>
    <row r="127" spans="1:15" ht="10.5" hidden="1">
      <c r="A127" s="352">
        <v>7</v>
      </c>
      <c r="B127" s="373" t="s">
        <v>136</v>
      </c>
      <c r="C127" s="114" t="s">
        <v>20</v>
      </c>
      <c r="D127" s="115">
        <v>1</v>
      </c>
      <c r="E127" s="115">
        <v>16</v>
      </c>
      <c r="F127" s="115" t="s">
        <v>21</v>
      </c>
      <c r="G127" s="115" t="s">
        <v>20</v>
      </c>
      <c r="H127" s="115" t="s">
        <v>21</v>
      </c>
      <c r="I127" s="115" t="s">
        <v>22</v>
      </c>
      <c r="J127" s="115" t="s">
        <v>20</v>
      </c>
      <c r="K127" s="374">
        <f>K128</f>
        <v>0</v>
      </c>
      <c r="L127" s="285">
        <f>L128</f>
        <v>0</v>
      </c>
      <c r="M127" s="178"/>
      <c r="N127" s="179"/>
      <c r="O127" s="180"/>
    </row>
    <row r="128" spans="1:15" ht="33.75" customHeight="1" hidden="1">
      <c r="A128" s="312" t="s">
        <v>138</v>
      </c>
      <c r="B128" s="327" t="s">
        <v>137</v>
      </c>
      <c r="C128" s="182">
        <v>301</v>
      </c>
      <c r="D128" s="183">
        <v>1</v>
      </c>
      <c r="E128" s="183">
        <v>16</v>
      </c>
      <c r="F128" s="183">
        <v>51</v>
      </c>
      <c r="G128" s="183" t="s">
        <v>20</v>
      </c>
      <c r="H128" s="184" t="s">
        <v>24</v>
      </c>
      <c r="I128" s="183" t="s">
        <v>22</v>
      </c>
      <c r="J128" s="183" t="s">
        <v>20</v>
      </c>
      <c r="K128" s="375">
        <f>K129</f>
        <v>0</v>
      </c>
      <c r="L128" s="264">
        <f>L129</f>
        <v>0</v>
      </c>
      <c r="M128" s="178"/>
      <c r="N128" s="179"/>
      <c r="O128" s="180"/>
    </row>
    <row r="129" spans="1:15" ht="44.25" customHeight="1" hidden="1">
      <c r="A129" s="352"/>
      <c r="B129" s="365" t="s">
        <v>139</v>
      </c>
      <c r="C129" s="190">
        <v>301</v>
      </c>
      <c r="D129" s="191">
        <v>1</v>
      </c>
      <c r="E129" s="191">
        <v>16</v>
      </c>
      <c r="F129" s="191">
        <v>51</v>
      </c>
      <c r="G129" s="192" t="s">
        <v>140</v>
      </c>
      <c r="H129" s="192" t="s">
        <v>24</v>
      </c>
      <c r="I129" s="191" t="s">
        <v>22</v>
      </c>
      <c r="J129" s="191">
        <v>140</v>
      </c>
      <c r="K129" s="375">
        <f>SUM(L129:O129)</f>
        <v>0</v>
      </c>
      <c r="L129" s="285">
        <f>2-2</f>
        <v>0</v>
      </c>
      <c r="M129" s="178"/>
      <c r="N129" s="179"/>
      <c r="O129" s="180"/>
    </row>
    <row r="130" spans="1:15" ht="12.75" customHeight="1">
      <c r="A130" s="132" t="s">
        <v>40</v>
      </c>
      <c r="B130" s="376" t="s">
        <v>42</v>
      </c>
      <c r="C130" s="43" t="s">
        <v>20</v>
      </c>
      <c r="D130" s="43">
        <v>2</v>
      </c>
      <c r="E130" s="43" t="s">
        <v>21</v>
      </c>
      <c r="F130" s="43" t="s">
        <v>21</v>
      </c>
      <c r="G130" s="43" t="s">
        <v>20</v>
      </c>
      <c r="H130" s="43" t="s">
        <v>21</v>
      </c>
      <c r="I130" s="43" t="s">
        <v>22</v>
      </c>
      <c r="J130" s="43" t="s">
        <v>20</v>
      </c>
      <c r="K130" s="377">
        <f>K131+K221+K214</f>
        <v>4117.1</v>
      </c>
      <c r="L130" s="286">
        <f>L131+L221+L214</f>
        <v>4117.1</v>
      </c>
      <c r="M130" s="62">
        <f>M131</f>
        <v>0</v>
      </c>
      <c r="N130" s="46">
        <f>N131</f>
        <v>0</v>
      </c>
      <c r="O130" s="47">
        <f>O131</f>
        <v>0</v>
      </c>
    </row>
    <row r="131" spans="1:15" ht="12.75" customHeight="1">
      <c r="A131" s="131" t="s">
        <v>10</v>
      </c>
      <c r="B131" s="411" t="s">
        <v>43</v>
      </c>
      <c r="C131" s="38" t="s">
        <v>20</v>
      </c>
      <c r="D131" s="29">
        <v>2</v>
      </c>
      <c r="E131" s="38" t="s">
        <v>24</v>
      </c>
      <c r="F131" s="29" t="s">
        <v>21</v>
      </c>
      <c r="G131" s="38" t="s">
        <v>20</v>
      </c>
      <c r="H131" s="29" t="s">
        <v>21</v>
      </c>
      <c r="I131" s="38" t="s">
        <v>22</v>
      </c>
      <c r="J131" s="29" t="s">
        <v>20</v>
      </c>
      <c r="K131" s="378">
        <f>K134+K140+K167+K181+K204+K218</f>
        <v>4117.1</v>
      </c>
      <c r="L131" s="287">
        <f>L134+L140+L167+L181+L204+L218</f>
        <v>4117.1</v>
      </c>
      <c r="M131" s="39">
        <f>M134+M167+M181</f>
        <v>0</v>
      </c>
      <c r="N131" s="31">
        <f>N134+N167+N181</f>
        <v>0</v>
      </c>
      <c r="O131" s="60">
        <f>O134+O167+O181</f>
        <v>0</v>
      </c>
    </row>
    <row r="132" spans="1:15" ht="12" customHeight="1">
      <c r="A132" s="133"/>
      <c r="B132" s="411"/>
      <c r="C132" s="4"/>
      <c r="D132" s="34"/>
      <c r="E132" s="4"/>
      <c r="F132" s="34"/>
      <c r="G132" s="4"/>
      <c r="H132" s="34"/>
      <c r="I132" s="4"/>
      <c r="J132" s="34"/>
      <c r="K132" s="379"/>
      <c r="L132" s="263"/>
      <c r="M132" s="5"/>
      <c r="N132" s="36"/>
      <c r="O132" s="61"/>
    </row>
    <row r="133" spans="1:15" ht="10.5" customHeight="1">
      <c r="A133" s="132"/>
      <c r="B133" s="411"/>
      <c r="C133" s="44"/>
      <c r="D133" s="43"/>
      <c r="E133" s="44"/>
      <c r="F133" s="43"/>
      <c r="G133" s="44"/>
      <c r="H133" s="43"/>
      <c r="I133" s="44"/>
      <c r="J133" s="43"/>
      <c r="K133" s="380"/>
      <c r="L133" s="270"/>
      <c r="M133" s="45"/>
      <c r="N133" s="46"/>
      <c r="O133" s="63"/>
    </row>
    <row r="134" spans="1:15" ht="12.75" customHeight="1">
      <c r="A134" s="131" t="s">
        <v>12</v>
      </c>
      <c r="B134" s="422" t="s">
        <v>77</v>
      </c>
      <c r="C134" s="38" t="s">
        <v>20</v>
      </c>
      <c r="D134" s="29">
        <v>2</v>
      </c>
      <c r="E134" s="38" t="s">
        <v>24</v>
      </c>
      <c r="F134" s="29">
        <v>15</v>
      </c>
      <c r="G134" s="38" t="s">
        <v>20</v>
      </c>
      <c r="H134" s="29" t="s">
        <v>21</v>
      </c>
      <c r="I134" s="38" t="s">
        <v>22</v>
      </c>
      <c r="J134" s="29">
        <v>150</v>
      </c>
      <c r="K134" s="381">
        <f>K138</f>
        <v>2346</v>
      </c>
      <c r="L134" s="279">
        <f>L138</f>
        <v>2346</v>
      </c>
      <c r="M134" s="39">
        <f>M138</f>
        <v>0</v>
      </c>
      <c r="N134" s="31">
        <f>N138</f>
        <v>0</v>
      </c>
      <c r="O134" s="60">
        <f>O138</f>
        <v>0</v>
      </c>
    </row>
    <row r="135" spans="1:15" ht="10.5">
      <c r="A135" s="132"/>
      <c r="B135" s="422"/>
      <c r="C135" s="44"/>
      <c r="D135" s="43"/>
      <c r="E135" s="44"/>
      <c r="F135" s="43"/>
      <c r="G135" s="44"/>
      <c r="H135" s="43"/>
      <c r="I135" s="44"/>
      <c r="J135" s="43"/>
      <c r="K135" s="380"/>
      <c r="L135" s="270"/>
      <c r="M135" s="45"/>
      <c r="N135" s="46"/>
      <c r="O135" s="63"/>
    </row>
    <row r="136" spans="1:15" ht="10.5" customHeight="1">
      <c r="A136" s="131"/>
      <c r="B136" s="411" t="s">
        <v>78</v>
      </c>
      <c r="C136" s="38">
        <v>304</v>
      </c>
      <c r="D136" s="29">
        <v>2</v>
      </c>
      <c r="E136" s="38" t="s">
        <v>24</v>
      </c>
      <c r="F136" s="29">
        <v>15</v>
      </c>
      <c r="G136" s="38" t="s">
        <v>79</v>
      </c>
      <c r="H136" s="29" t="s">
        <v>21</v>
      </c>
      <c r="I136" s="38" t="s">
        <v>22</v>
      </c>
      <c r="J136" s="29">
        <v>150</v>
      </c>
      <c r="K136" s="381">
        <f>K138</f>
        <v>2346</v>
      </c>
      <c r="L136" s="279">
        <f>L138</f>
        <v>2346</v>
      </c>
      <c r="M136" s="39">
        <f>M138</f>
        <v>0</v>
      </c>
      <c r="N136" s="31">
        <f>N138</f>
        <v>0</v>
      </c>
      <c r="O136" s="60">
        <f>O138</f>
        <v>0</v>
      </c>
    </row>
    <row r="137" spans="1:15" ht="10.5" customHeight="1">
      <c r="A137" s="132"/>
      <c r="B137" s="411"/>
      <c r="C137" s="44"/>
      <c r="D137" s="43"/>
      <c r="E137" s="44"/>
      <c r="F137" s="43"/>
      <c r="G137" s="44"/>
      <c r="H137" s="43"/>
      <c r="I137" s="44"/>
      <c r="J137" s="43"/>
      <c r="K137" s="382"/>
      <c r="L137" s="270"/>
      <c r="M137" s="45"/>
      <c r="N137" s="46"/>
      <c r="O137" s="63"/>
    </row>
    <row r="138" spans="1:15" ht="9.75" customHeight="1">
      <c r="A138" s="133"/>
      <c r="B138" s="409" t="s">
        <v>166</v>
      </c>
      <c r="C138" s="4">
        <v>304</v>
      </c>
      <c r="D138" s="34">
        <v>2</v>
      </c>
      <c r="E138" s="4" t="s">
        <v>24</v>
      </c>
      <c r="F138" s="34">
        <v>15</v>
      </c>
      <c r="G138" s="4" t="s">
        <v>79</v>
      </c>
      <c r="H138" s="34">
        <v>13</v>
      </c>
      <c r="I138" s="4" t="s">
        <v>22</v>
      </c>
      <c r="J138" s="34">
        <v>150</v>
      </c>
      <c r="K138" s="384">
        <f>SUM(L138:O138)</f>
        <v>2346</v>
      </c>
      <c r="L138" s="288">
        <v>2346</v>
      </c>
      <c r="M138" s="5"/>
      <c r="N138" s="36"/>
      <c r="O138" s="61"/>
    </row>
    <row r="139" spans="1:15" ht="10.5" customHeight="1">
      <c r="A139" s="133"/>
      <c r="B139" s="409"/>
      <c r="C139" s="4"/>
      <c r="D139" s="34"/>
      <c r="E139" s="4"/>
      <c r="F139" s="34"/>
      <c r="G139" s="4"/>
      <c r="H139" s="34"/>
      <c r="I139" s="4"/>
      <c r="J139" s="34"/>
      <c r="K139" s="385"/>
      <c r="L139" s="263"/>
      <c r="M139" s="5"/>
      <c r="N139" s="36"/>
      <c r="O139" s="61"/>
    </row>
    <row r="140" spans="1:15" ht="12.75" customHeight="1">
      <c r="A140" s="131" t="s">
        <v>45</v>
      </c>
      <c r="B140" s="422" t="s">
        <v>47</v>
      </c>
      <c r="C140" s="38" t="s">
        <v>20</v>
      </c>
      <c r="D140" s="29">
        <v>2</v>
      </c>
      <c r="E140" s="38" t="s">
        <v>24</v>
      </c>
      <c r="F140" s="29">
        <v>20</v>
      </c>
      <c r="G140" s="38" t="s">
        <v>20</v>
      </c>
      <c r="H140" s="29" t="s">
        <v>21</v>
      </c>
      <c r="I140" s="38" t="s">
        <v>22</v>
      </c>
      <c r="J140" s="29">
        <v>150</v>
      </c>
      <c r="K140" s="381">
        <f>SUM(L140:O140)</f>
        <v>1215.2</v>
      </c>
      <c r="L140" s="262">
        <f>L143+L147+L144</f>
        <v>1215.2</v>
      </c>
      <c r="M140" s="39">
        <f>M147</f>
        <v>0</v>
      </c>
      <c r="N140" s="31">
        <f>N147</f>
        <v>0</v>
      </c>
      <c r="O140" s="60">
        <f>O147</f>
        <v>0</v>
      </c>
    </row>
    <row r="141" spans="1:15" ht="12" customHeight="1">
      <c r="A141" s="132"/>
      <c r="B141" s="422"/>
      <c r="C141" s="44"/>
      <c r="D141" s="43"/>
      <c r="E141" s="44"/>
      <c r="F141" s="43"/>
      <c r="G141" s="44"/>
      <c r="H141" s="43"/>
      <c r="I141" s="44"/>
      <c r="J141" s="43"/>
      <c r="K141" s="380"/>
      <c r="L141" s="406"/>
      <c r="M141" s="45"/>
      <c r="N141" s="46"/>
      <c r="O141" s="63"/>
    </row>
    <row r="142" spans="1:15" ht="45" customHeight="1">
      <c r="A142" s="132"/>
      <c r="B142" s="387" t="s">
        <v>179</v>
      </c>
      <c r="C142" s="23">
        <v>304</v>
      </c>
      <c r="D142" s="23">
        <v>2</v>
      </c>
      <c r="E142" s="23" t="s">
        <v>24</v>
      </c>
      <c r="F142" s="144">
        <v>25</v>
      </c>
      <c r="G142" s="143">
        <v>555</v>
      </c>
      <c r="H142" s="144" t="s">
        <v>21</v>
      </c>
      <c r="I142" s="38" t="s">
        <v>22</v>
      </c>
      <c r="J142" s="144">
        <v>150</v>
      </c>
      <c r="K142" s="407">
        <f aca="true" t="shared" si="0" ref="K142:K147">SUM(L142:O142)</f>
        <v>315.2</v>
      </c>
      <c r="L142" s="261">
        <f>L143</f>
        <v>315.2</v>
      </c>
      <c r="M142" s="45"/>
      <c r="N142" s="46"/>
      <c r="O142" s="63"/>
    </row>
    <row r="143" spans="1:15" ht="51" customHeight="1">
      <c r="A143" s="132"/>
      <c r="B143" s="387" t="s">
        <v>180</v>
      </c>
      <c r="C143" s="23">
        <v>304</v>
      </c>
      <c r="D143" s="23">
        <v>2</v>
      </c>
      <c r="E143" s="23" t="s">
        <v>24</v>
      </c>
      <c r="F143" s="34">
        <v>25</v>
      </c>
      <c r="G143" s="44">
        <v>555</v>
      </c>
      <c r="H143" s="43">
        <v>13</v>
      </c>
      <c r="I143" s="38" t="s">
        <v>22</v>
      </c>
      <c r="J143" s="29">
        <v>150</v>
      </c>
      <c r="K143" s="381">
        <f t="shared" si="0"/>
        <v>315.2</v>
      </c>
      <c r="L143" s="406">
        <f>315.2</f>
        <v>315.2</v>
      </c>
      <c r="M143" s="45"/>
      <c r="N143" s="46"/>
      <c r="O143" s="63"/>
    </row>
    <row r="144" spans="1:15" ht="53.25" customHeight="1" hidden="1">
      <c r="A144" s="132"/>
      <c r="B144" s="387" t="s">
        <v>177</v>
      </c>
      <c r="C144" s="44">
        <v>304</v>
      </c>
      <c r="D144" s="43">
        <v>2</v>
      </c>
      <c r="E144" s="38" t="s">
        <v>24</v>
      </c>
      <c r="F144" s="29">
        <v>25</v>
      </c>
      <c r="G144" s="23">
        <v>558</v>
      </c>
      <c r="H144" s="23" t="s">
        <v>21</v>
      </c>
      <c r="I144" s="89" t="s">
        <v>22</v>
      </c>
      <c r="J144" s="23">
        <v>150</v>
      </c>
      <c r="K144" s="386">
        <f t="shared" si="0"/>
        <v>0</v>
      </c>
      <c r="L144" s="289">
        <f>L145</f>
        <v>0</v>
      </c>
      <c r="M144" s="45"/>
      <c r="N144" s="46"/>
      <c r="O144" s="63"/>
    </row>
    <row r="145" spans="1:15" ht="53.25" customHeight="1" hidden="1">
      <c r="A145" s="132"/>
      <c r="B145" s="387" t="s">
        <v>176</v>
      </c>
      <c r="C145" s="44">
        <v>304</v>
      </c>
      <c r="D145" s="43">
        <v>2</v>
      </c>
      <c r="E145" s="38" t="s">
        <v>24</v>
      </c>
      <c r="F145" s="29">
        <v>25</v>
      </c>
      <c r="G145" s="23">
        <v>558</v>
      </c>
      <c r="H145" s="43">
        <v>13</v>
      </c>
      <c r="I145" s="89" t="s">
        <v>22</v>
      </c>
      <c r="J145" s="23">
        <v>150</v>
      </c>
      <c r="K145" s="386">
        <f t="shared" si="0"/>
        <v>0</v>
      </c>
      <c r="L145" s="289">
        <v>0</v>
      </c>
      <c r="M145" s="45"/>
      <c r="N145" s="46"/>
      <c r="O145" s="63"/>
    </row>
    <row r="146" spans="1:15" ht="15" customHeight="1">
      <c r="A146" s="310"/>
      <c r="B146" s="317" t="s">
        <v>48</v>
      </c>
      <c r="C146" s="23">
        <v>304</v>
      </c>
      <c r="D146" s="23">
        <v>2</v>
      </c>
      <c r="E146" s="23" t="s">
        <v>24</v>
      </c>
      <c r="F146" s="29">
        <v>29</v>
      </c>
      <c r="G146" s="23">
        <v>999</v>
      </c>
      <c r="H146" s="23" t="s">
        <v>21</v>
      </c>
      <c r="I146" s="23" t="s">
        <v>22</v>
      </c>
      <c r="J146" s="23">
        <v>150</v>
      </c>
      <c r="K146" s="407">
        <f t="shared" si="0"/>
        <v>900</v>
      </c>
      <c r="L146" s="261">
        <f>L147</f>
        <v>900</v>
      </c>
      <c r="M146" s="24">
        <f>M147</f>
        <v>0</v>
      </c>
      <c r="N146" s="25">
        <f>N147</f>
        <v>0</v>
      </c>
      <c r="O146" s="26">
        <f>O147</f>
        <v>0</v>
      </c>
    </row>
    <row r="147" spans="1:15" ht="24.75" customHeight="1">
      <c r="A147" s="131"/>
      <c r="B147" s="320" t="s">
        <v>167</v>
      </c>
      <c r="C147" s="38">
        <v>304</v>
      </c>
      <c r="D147" s="29">
        <v>2</v>
      </c>
      <c r="E147" s="38" t="s">
        <v>24</v>
      </c>
      <c r="F147" s="29">
        <v>29</v>
      </c>
      <c r="G147" s="38">
        <v>999</v>
      </c>
      <c r="H147" s="29">
        <v>13</v>
      </c>
      <c r="I147" s="38" t="s">
        <v>22</v>
      </c>
      <c r="J147" s="29">
        <v>150</v>
      </c>
      <c r="K147" s="381">
        <f t="shared" si="0"/>
        <v>900</v>
      </c>
      <c r="L147" s="262">
        <f>900</f>
        <v>900</v>
      </c>
      <c r="M147" s="39">
        <f>M149+M159+M163</f>
        <v>0</v>
      </c>
      <c r="N147" s="31">
        <f>N149+N159+N163</f>
        <v>0</v>
      </c>
      <c r="O147" s="60">
        <f>O149+O159+O163</f>
        <v>0</v>
      </c>
    </row>
    <row r="148" spans="1:15" ht="10.5" hidden="1">
      <c r="A148" s="131"/>
      <c r="B148" s="388" t="s">
        <v>50</v>
      </c>
      <c r="C148" s="38"/>
      <c r="D148" s="29"/>
      <c r="E148" s="38"/>
      <c r="F148" s="29"/>
      <c r="G148" s="38"/>
      <c r="H148" s="29"/>
      <c r="I148" s="38"/>
      <c r="J148" s="29"/>
      <c r="K148" s="389"/>
      <c r="L148" s="279"/>
      <c r="M148" s="39"/>
      <c r="N148" s="31"/>
      <c r="O148" s="60"/>
    </row>
    <row r="149" spans="1:15" ht="12.75" customHeight="1" hidden="1">
      <c r="A149" s="133"/>
      <c r="B149" s="409" t="s">
        <v>51</v>
      </c>
      <c r="C149" s="4"/>
      <c r="D149" s="34"/>
      <c r="E149" s="4"/>
      <c r="F149" s="34"/>
      <c r="G149" s="4"/>
      <c r="H149" s="34"/>
      <c r="I149" s="4"/>
      <c r="J149" s="34"/>
      <c r="K149" s="360">
        <f>SUM(L149:O149)</f>
        <v>0</v>
      </c>
      <c r="L149" s="263">
        <f>L157</f>
        <v>0</v>
      </c>
      <c r="M149" s="5">
        <f>M157</f>
        <v>0</v>
      </c>
      <c r="N149" s="36">
        <f>N157</f>
        <v>0</v>
      </c>
      <c r="O149" s="61">
        <f>O157</f>
        <v>0</v>
      </c>
    </row>
    <row r="150" spans="1:15" ht="12.75" customHeight="1" hidden="1">
      <c r="A150" s="133"/>
      <c r="B150" s="409"/>
      <c r="C150" s="4"/>
      <c r="D150" s="34"/>
      <c r="E150" s="4"/>
      <c r="F150" s="34"/>
      <c r="G150" s="4"/>
      <c r="H150" s="34"/>
      <c r="I150" s="4"/>
      <c r="J150" s="34"/>
      <c r="K150" s="360"/>
      <c r="L150" s="263"/>
      <c r="M150" s="5"/>
      <c r="N150" s="36"/>
      <c r="O150" s="61"/>
    </row>
    <row r="151" spans="1:15" ht="12.75" customHeight="1" hidden="1">
      <c r="A151" s="133"/>
      <c r="B151" s="409"/>
      <c r="C151" s="4"/>
      <c r="D151" s="34"/>
      <c r="E151" s="4"/>
      <c r="F151" s="34"/>
      <c r="G151" s="4"/>
      <c r="H151" s="34"/>
      <c r="I151" s="4"/>
      <c r="J151" s="34"/>
      <c r="K151" s="360"/>
      <c r="L151" s="263"/>
      <c r="M151" s="5"/>
      <c r="N151" s="36"/>
      <c r="O151" s="61"/>
    </row>
    <row r="152" spans="1:15" ht="10.5" hidden="1">
      <c r="A152" s="133"/>
      <c r="B152" s="409"/>
      <c r="C152" s="4"/>
      <c r="D152" s="34"/>
      <c r="E152" s="4"/>
      <c r="F152" s="34"/>
      <c r="G152" s="4"/>
      <c r="H152" s="34"/>
      <c r="I152" s="4"/>
      <c r="J152" s="34"/>
      <c r="K152" s="360"/>
      <c r="L152" s="263"/>
      <c r="M152" s="5"/>
      <c r="N152" s="36"/>
      <c r="O152" s="61"/>
    </row>
    <row r="153" spans="1:15" ht="10.5" hidden="1">
      <c r="A153" s="133"/>
      <c r="B153" s="409"/>
      <c r="C153" s="4"/>
      <c r="D153" s="34"/>
      <c r="E153" s="4"/>
      <c r="F153" s="34"/>
      <c r="G153" s="4"/>
      <c r="H153" s="34"/>
      <c r="I153" s="4"/>
      <c r="J153" s="34"/>
      <c r="K153" s="360"/>
      <c r="L153" s="263"/>
      <c r="M153" s="5"/>
      <c r="N153" s="36"/>
      <c r="O153" s="61"/>
    </row>
    <row r="154" spans="1:15" ht="10.5" hidden="1">
      <c r="A154" s="133"/>
      <c r="B154" s="409"/>
      <c r="C154" s="4"/>
      <c r="D154" s="34"/>
      <c r="E154" s="4"/>
      <c r="F154" s="34"/>
      <c r="G154" s="4"/>
      <c r="H154" s="34"/>
      <c r="I154" s="4"/>
      <c r="J154" s="34"/>
      <c r="K154" s="360"/>
      <c r="L154" s="263"/>
      <c r="M154" s="5"/>
      <c r="N154" s="36"/>
      <c r="O154" s="61"/>
    </row>
    <row r="155" spans="1:15" ht="10.5" hidden="1">
      <c r="A155" s="133"/>
      <c r="B155" s="409"/>
      <c r="C155" s="4"/>
      <c r="D155" s="34"/>
      <c r="E155" s="4"/>
      <c r="F155" s="34"/>
      <c r="G155" s="4"/>
      <c r="H155" s="34"/>
      <c r="I155" s="4"/>
      <c r="J155" s="34"/>
      <c r="K155" s="360"/>
      <c r="L155" s="263"/>
      <c r="M155" s="5"/>
      <c r="N155" s="36"/>
      <c r="O155" s="61"/>
    </row>
    <row r="156" spans="1:15" ht="10.5" hidden="1">
      <c r="A156" s="131"/>
      <c r="B156" s="388" t="s">
        <v>52</v>
      </c>
      <c r="C156" s="91"/>
      <c r="D156" s="29"/>
      <c r="E156" s="38"/>
      <c r="F156" s="29"/>
      <c r="G156" s="38"/>
      <c r="H156" s="29"/>
      <c r="I156" s="38"/>
      <c r="J156" s="29"/>
      <c r="K156" s="389"/>
      <c r="L156" s="279"/>
      <c r="M156" s="39"/>
      <c r="N156" s="31"/>
      <c r="O156" s="60"/>
    </row>
    <row r="157" spans="1:15" ht="12.75" customHeight="1" hidden="1">
      <c r="A157" s="133"/>
      <c r="B157" s="410" t="s">
        <v>53</v>
      </c>
      <c r="C157" s="92"/>
      <c r="D157" s="34"/>
      <c r="E157" s="4"/>
      <c r="F157" s="34"/>
      <c r="G157" s="4"/>
      <c r="H157" s="34"/>
      <c r="I157" s="4"/>
      <c r="J157" s="34"/>
      <c r="K157" s="360">
        <f>SUM(L157:O157)</f>
        <v>0</v>
      </c>
      <c r="L157" s="263"/>
      <c r="M157" s="5"/>
      <c r="N157" s="36"/>
      <c r="O157" s="61"/>
    </row>
    <row r="158" spans="1:15" ht="12.75" customHeight="1" hidden="1">
      <c r="A158" s="132"/>
      <c r="B158" s="410"/>
      <c r="C158" s="93"/>
      <c r="D158" s="43"/>
      <c r="E158" s="44"/>
      <c r="F158" s="43"/>
      <c r="G158" s="44"/>
      <c r="H158" s="43"/>
      <c r="I158" s="44"/>
      <c r="J158" s="43"/>
      <c r="K158" s="370"/>
      <c r="L158" s="270"/>
      <c r="M158" s="45"/>
      <c r="N158" s="46"/>
      <c r="O158" s="63"/>
    </row>
    <row r="159" spans="1:15" ht="12.75" customHeight="1" hidden="1">
      <c r="A159" s="131"/>
      <c r="B159" s="408" t="s">
        <v>89</v>
      </c>
      <c r="C159" s="38"/>
      <c r="D159" s="29"/>
      <c r="E159" s="38"/>
      <c r="F159" s="29"/>
      <c r="G159" s="38"/>
      <c r="H159" s="29"/>
      <c r="I159" s="38"/>
      <c r="J159" s="29"/>
      <c r="K159" s="390">
        <f>SUM(L159:O159)</f>
        <v>0</v>
      </c>
      <c r="L159" s="290"/>
      <c r="M159" s="39"/>
      <c r="N159" s="31"/>
      <c r="O159" s="60"/>
    </row>
    <row r="160" spans="1:15" ht="12.75" customHeight="1" hidden="1">
      <c r="A160" s="133"/>
      <c r="B160" s="408"/>
      <c r="C160" s="4"/>
      <c r="D160" s="34"/>
      <c r="E160" s="4"/>
      <c r="F160" s="34"/>
      <c r="G160" s="4"/>
      <c r="H160" s="34"/>
      <c r="I160" s="4"/>
      <c r="J160" s="34"/>
      <c r="K160" s="360"/>
      <c r="L160" s="263"/>
      <c r="M160" s="5"/>
      <c r="N160" s="36"/>
      <c r="O160" s="61"/>
    </row>
    <row r="161" spans="1:15" ht="10.5" hidden="1">
      <c r="A161" s="133"/>
      <c r="B161" s="408"/>
      <c r="C161" s="4"/>
      <c r="D161" s="34"/>
      <c r="E161" s="4"/>
      <c r="F161" s="34"/>
      <c r="G161" s="4"/>
      <c r="H161" s="34"/>
      <c r="I161" s="4"/>
      <c r="J161" s="34"/>
      <c r="K161" s="360"/>
      <c r="L161" s="263"/>
      <c r="M161" s="5"/>
      <c r="N161" s="36"/>
      <c r="O161" s="61"/>
    </row>
    <row r="162" spans="1:15" ht="21" hidden="1">
      <c r="A162" s="133"/>
      <c r="B162" s="383" t="s">
        <v>88</v>
      </c>
      <c r="C162" s="4"/>
      <c r="D162" s="34"/>
      <c r="E162" s="4"/>
      <c r="F162" s="34"/>
      <c r="G162" s="4"/>
      <c r="H162" s="34"/>
      <c r="I162" s="4"/>
      <c r="J162" s="34"/>
      <c r="K162" s="360">
        <f>L162</f>
        <v>0</v>
      </c>
      <c r="L162" s="291"/>
      <c r="M162" s="5"/>
      <c r="N162" s="36"/>
      <c r="O162" s="61"/>
    </row>
    <row r="163" spans="1:15" ht="12.75" customHeight="1" hidden="1">
      <c r="A163" s="131"/>
      <c r="B163" s="408" t="s">
        <v>87</v>
      </c>
      <c r="C163" s="38"/>
      <c r="D163" s="29"/>
      <c r="E163" s="38"/>
      <c r="F163" s="29"/>
      <c r="G163" s="38"/>
      <c r="H163" s="29"/>
      <c r="I163" s="38"/>
      <c r="J163" s="29"/>
      <c r="K163" s="389">
        <f>SUM(L163:O163)</f>
        <v>0</v>
      </c>
      <c r="L163" s="290"/>
      <c r="M163" s="39"/>
      <c r="N163" s="31"/>
      <c r="O163" s="60"/>
    </row>
    <row r="164" spans="1:15" ht="12.75" customHeight="1" hidden="1">
      <c r="A164" s="133"/>
      <c r="B164" s="408"/>
      <c r="C164" s="4"/>
      <c r="D164" s="34"/>
      <c r="E164" s="4"/>
      <c r="F164" s="34"/>
      <c r="G164" s="4"/>
      <c r="H164" s="34"/>
      <c r="I164" s="4"/>
      <c r="J164" s="34"/>
      <c r="K164" s="360"/>
      <c r="L164" s="263"/>
      <c r="M164" s="5"/>
      <c r="N164" s="36"/>
      <c r="O164" s="61"/>
    </row>
    <row r="165" spans="1:15" ht="10.5" hidden="1">
      <c r="A165" s="133"/>
      <c r="B165" s="408"/>
      <c r="C165" s="4"/>
      <c r="D165" s="34"/>
      <c r="E165" s="4"/>
      <c r="F165" s="34"/>
      <c r="G165" s="4"/>
      <c r="H165" s="34"/>
      <c r="I165" s="4"/>
      <c r="J165" s="34"/>
      <c r="K165" s="360"/>
      <c r="L165" s="263"/>
      <c r="M165" s="5"/>
      <c r="N165" s="36"/>
      <c r="O165" s="61"/>
    </row>
    <row r="166" spans="1:15" ht="12.75" customHeight="1" hidden="1">
      <c r="A166" s="133"/>
      <c r="B166" s="408"/>
      <c r="C166" s="4"/>
      <c r="D166" s="34"/>
      <c r="E166" s="4"/>
      <c r="F166" s="34"/>
      <c r="G166" s="4"/>
      <c r="H166" s="34"/>
      <c r="I166" s="4"/>
      <c r="J166" s="34"/>
      <c r="K166" s="360"/>
      <c r="L166" s="263"/>
      <c r="M166" s="5"/>
      <c r="N166" s="36"/>
      <c r="O166" s="61"/>
    </row>
    <row r="167" spans="1:15" ht="12.75" customHeight="1">
      <c r="A167" s="131" t="s">
        <v>46</v>
      </c>
      <c r="B167" s="422" t="s">
        <v>80</v>
      </c>
      <c r="C167" s="38" t="s">
        <v>20</v>
      </c>
      <c r="D167" s="29">
        <v>2</v>
      </c>
      <c r="E167" s="38" t="s">
        <v>24</v>
      </c>
      <c r="F167" s="29">
        <v>30</v>
      </c>
      <c r="G167" s="38" t="s">
        <v>20</v>
      </c>
      <c r="H167" s="29" t="s">
        <v>21</v>
      </c>
      <c r="I167" s="38" t="s">
        <v>22</v>
      </c>
      <c r="J167" s="29">
        <v>150</v>
      </c>
      <c r="K167" s="124">
        <f>K169+K175</f>
        <v>169.9</v>
      </c>
      <c r="L167" s="269">
        <f>L169+L175</f>
        <v>169.9</v>
      </c>
      <c r="M167" s="39">
        <f>M169+M175</f>
        <v>0</v>
      </c>
      <c r="N167" s="31">
        <f>N169+N175</f>
        <v>0</v>
      </c>
      <c r="O167" s="60">
        <f>O169+O175</f>
        <v>0</v>
      </c>
    </row>
    <row r="168" spans="1:15" ht="14.25" customHeight="1">
      <c r="A168" s="132"/>
      <c r="B168" s="422"/>
      <c r="C168" s="44"/>
      <c r="D168" s="43"/>
      <c r="E168" s="44"/>
      <c r="F168" s="43"/>
      <c r="G168" s="44"/>
      <c r="H168" s="43"/>
      <c r="I168" s="44"/>
      <c r="J168" s="43"/>
      <c r="K168" s="391"/>
      <c r="L168" s="270"/>
      <c r="M168" s="45"/>
      <c r="N168" s="46"/>
      <c r="O168" s="63"/>
    </row>
    <row r="169" spans="1:15" ht="12.75" customHeight="1">
      <c r="A169" s="131"/>
      <c r="B169" s="422" t="s">
        <v>81</v>
      </c>
      <c r="C169" s="38">
        <v>304</v>
      </c>
      <c r="D169" s="29">
        <v>2</v>
      </c>
      <c r="E169" s="38" t="s">
        <v>24</v>
      </c>
      <c r="F169" s="29">
        <v>35</v>
      </c>
      <c r="G169" s="38">
        <v>118</v>
      </c>
      <c r="H169" s="29" t="s">
        <v>21</v>
      </c>
      <c r="I169" s="38" t="s">
        <v>22</v>
      </c>
      <c r="J169" s="29">
        <v>150</v>
      </c>
      <c r="K169" s="124">
        <f>K172</f>
        <v>167.9</v>
      </c>
      <c r="L169" s="269">
        <f>L172</f>
        <v>167.9</v>
      </c>
      <c r="M169" s="39">
        <f>M172</f>
        <v>0</v>
      </c>
      <c r="N169" s="31">
        <f>N172</f>
        <v>0</v>
      </c>
      <c r="O169" s="60">
        <f>O172</f>
        <v>0</v>
      </c>
    </row>
    <row r="170" spans="1:15" ht="10.5">
      <c r="A170" s="133"/>
      <c r="B170" s="422"/>
      <c r="C170" s="4"/>
      <c r="D170" s="34"/>
      <c r="E170" s="4"/>
      <c r="F170" s="34"/>
      <c r="G170" s="4"/>
      <c r="H170" s="34"/>
      <c r="I170" s="4"/>
      <c r="J170" s="34"/>
      <c r="K170" s="129"/>
      <c r="L170" s="263"/>
      <c r="M170" s="5"/>
      <c r="N170" s="36"/>
      <c r="O170" s="61"/>
    </row>
    <row r="171" spans="1:15" ht="12.75" customHeight="1" thickBot="1">
      <c r="A171" s="132"/>
      <c r="B171" s="422"/>
      <c r="C171" s="44"/>
      <c r="D171" s="43"/>
      <c r="E171" s="44"/>
      <c r="F171" s="43"/>
      <c r="G171" s="44"/>
      <c r="H171" s="43"/>
      <c r="I171" s="44"/>
      <c r="J171" s="43"/>
      <c r="K171" s="391"/>
      <c r="L171" s="276"/>
      <c r="M171" s="67"/>
      <c r="N171" s="68"/>
      <c r="O171" s="69"/>
    </row>
    <row r="172" spans="1:15" ht="12.75" customHeight="1">
      <c r="A172" s="133"/>
      <c r="B172" s="408" t="s">
        <v>168</v>
      </c>
      <c r="C172" s="4">
        <v>304</v>
      </c>
      <c r="D172" s="34">
        <v>2</v>
      </c>
      <c r="E172" s="4" t="s">
        <v>24</v>
      </c>
      <c r="F172" s="34">
        <v>35</v>
      </c>
      <c r="G172" s="4">
        <v>118</v>
      </c>
      <c r="H172" s="34">
        <v>13</v>
      </c>
      <c r="I172" s="4" t="s">
        <v>22</v>
      </c>
      <c r="J172" s="34">
        <v>150</v>
      </c>
      <c r="K172" s="129">
        <f>SUM(L172:O172)</f>
        <v>167.9</v>
      </c>
      <c r="L172" s="281">
        <f>166.2+1.7</f>
        <v>167.9</v>
      </c>
      <c r="M172" s="5"/>
      <c r="N172" s="36"/>
      <c r="O172" s="61"/>
    </row>
    <row r="173" spans="1:15" ht="12" customHeight="1">
      <c r="A173" s="133"/>
      <c r="B173" s="408"/>
      <c r="C173" s="4"/>
      <c r="D173" s="34"/>
      <c r="E173" s="4"/>
      <c r="F173" s="34"/>
      <c r="G173" s="4"/>
      <c r="H173" s="34"/>
      <c r="I173" s="4"/>
      <c r="J173" s="34"/>
      <c r="K173" s="360"/>
      <c r="L173" s="263"/>
      <c r="M173" s="5"/>
      <c r="N173" s="36"/>
      <c r="O173" s="61"/>
    </row>
    <row r="174" spans="1:15" ht="10.5">
      <c r="A174" s="133"/>
      <c r="B174" s="408"/>
      <c r="C174" s="4"/>
      <c r="D174" s="34"/>
      <c r="E174" s="4"/>
      <c r="F174" s="34"/>
      <c r="G174" s="43"/>
      <c r="H174" s="34"/>
      <c r="I174" s="4"/>
      <c r="J174" s="34"/>
      <c r="K174" s="360"/>
      <c r="L174" s="263"/>
      <c r="M174" s="5"/>
      <c r="N174" s="36"/>
      <c r="O174" s="61"/>
    </row>
    <row r="175" spans="1:15" s="104" customFormat="1" ht="12.75" customHeight="1">
      <c r="A175" s="131"/>
      <c r="B175" s="411" t="s">
        <v>113</v>
      </c>
      <c r="C175" s="38" t="s">
        <v>86</v>
      </c>
      <c r="D175" s="29">
        <v>2</v>
      </c>
      <c r="E175" s="38" t="s">
        <v>24</v>
      </c>
      <c r="F175" s="29">
        <v>30</v>
      </c>
      <c r="G175" s="118" t="s">
        <v>114</v>
      </c>
      <c r="H175" s="29" t="s">
        <v>21</v>
      </c>
      <c r="I175" s="38" t="s">
        <v>22</v>
      </c>
      <c r="J175" s="29">
        <v>150</v>
      </c>
      <c r="K175" s="389">
        <f>K178</f>
        <v>2</v>
      </c>
      <c r="L175" s="292">
        <f>L178</f>
        <v>2</v>
      </c>
      <c r="M175" s="102">
        <f>M178</f>
        <v>0</v>
      </c>
      <c r="N175" s="103">
        <f>N178</f>
        <v>0</v>
      </c>
      <c r="O175" s="100">
        <f>O178</f>
        <v>0</v>
      </c>
    </row>
    <row r="176" spans="1:15" s="104" customFormat="1" ht="10.5">
      <c r="A176" s="134"/>
      <c r="B176" s="411"/>
      <c r="C176" s="4"/>
      <c r="D176" s="34"/>
      <c r="E176" s="4"/>
      <c r="F176" s="34"/>
      <c r="G176" s="4"/>
      <c r="H176" s="34"/>
      <c r="I176" s="4"/>
      <c r="J176" s="34"/>
      <c r="K176" s="360"/>
      <c r="L176" s="293"/>
      <c r="M176" s="107"/>
      <c r="N176" s="108"/>
      <c r="O176" s="105"/>
    </row>
    <row r="177" spans="1:15" s="104" customFormat="1" ht="12.75" customHeight="1">
      <c r="A177" s="135"/>
      <c r="B177" s="411"/>
      <c r="C177" s="44"/>
      <c r="D177" s="43"/>
      <c r="E177" s="44"/>
      <c r="F177" s="43"/>
      <c r="G177" s="44"/>
      <c r="H177" s="43"/>
      <c r="I177" s="44"/>
      <c r="J177" s="43"/>
      <c r="K177" s="370"/>
      <c r="L177" s="294"/>
      <c r="M177" s="111"/>
      <c r="N177" s="112"/>
      <c r="O177" s="109"/>
    </row>
    <row r="178" spans="1:15" s="104" customFormat="1" ht="12.75" customHeight="1">
      <c r="A178" s="136"/>
      <c r="B178" s="411" t="s">
        <v>169</v>
      </c>
      <c r="C178" s="38" t="s">
        <v>86</v>
      </c>
      <c r="D178" s="29">
        <v>2</v>
      </c>
      <c r="E178" s="38" t="s">
        <v>24</v>
      </c>
      <c r="F178" s="29">
        <v>30</v>
      </c>
      <c r="G178" s="162" t="s">
        <v>114</v>
      </c>
      <c r="H178" s="29">
        <v>13</v>
      </c>
      <c r="I178" s="38" t="s">
        <v>22</v>
      </c>
      <c r="J178" s="29">
        <v>150</v>
      </c>
      <c r="K178" s="389">
        <f>SUM(L178:O178)</f>
        <v>2</v>
      </c>
      <c r="L178" s="292">
        <f>5-3</f>
        <v>2</v>
      </c>
      <c r="M178" s="102"/>
      <c r="N178" s="103"/>
      <c r="O178" s="100"/>
    </row>
    <row r="179" spans="1:15" s="104" customFormat="1" ht="12.75" customHeight="1">
      <c r="A179" s="134"/>
      <c r="B179" s="411"/>
      <c r="C179" s="4"/>
      <c r="D179" s="34"/>
      <c r="E179" s="4"/>
      <c r="F179" s="34"/>
      <c r="G179" s="4"/>
      <c r="H179" s="34"/>
      <c r="I179" s="4"/>
      <c r="J179" s="34"/>
      <c r="K179" s="360"/>
      <c r="L179" s="293"/>
      <c r="M179" s="107"/>
      <c r="N179" s="108"/>
      <c r="O179" s="105"/>
    </row>
    <row r="180" spans="1:15" s="104" customFormat="1" ht="10.5">
      <c r="A180" s="163"/>
      <c r="B180" s="430"/>
      <c r="C180" s="116"/>
      <c r="D180" s="117"/>
      <c r="E180" s="116"/>
      <c r="F180" s="117"/>
      <c r="G180" s="116"/>
      <c r="H180" s="117"/>
      <c r="I180" s="116"/>
      <c r="J180" s="117"/>
      <c r="K180" s="322"/>
      <c r="L180" s="295"/>
      <c r="M180" s="165"/>
      <c r="N180" s="166"/>
      <c r="O180" s="167"/>
    </row>
    <row r="181" spans="1:15" ht="12.75" customHeight="1" hidden="1">
      <c r="A181" s="133" t="s">
        <v>90</v>
      </c>
      <c r="B181" s="410" t="s">
        <v>47</v>
      </c>
      <c r="C181" s="4" t="s">
        <v>20</v>
      </c>
      <c r="D181" s="34">
        <v>2</v>
      </c>
      <c r="E181" s="4" t="s">
        <v>24</v>
      </c>
      <c r="F181" s="34" t="s">
        <v>24</v>
      </c>
      <c r="G181" s="4" t="s">
        <v>20</v>
      </c>
      <c r="H181" s="34" t="s">
        <v>21</v>
      </c>
      <c r="I181" s="4" t="s">
        <v>22</v>
      </c>
      <c r="J181" s="34">
        <v>151</v>
      </c>
      <c r="K181" s="392">
        <f>SUM(L181:O181)</f>
        <v>0</v>
      </c>
      <c r="L181" s="296">
        <f>L184</f>
        <v>0</v>
      </c>
      <c r="M181" s="5">
        <f>M184</f>
        <v>0</v>
      </c>
      <c r="N181" s="36">
        <f>N184</f>
        <v>0</v>
      </c>
      <c r="O181" s="61">
        <f>O184</f>
        <v>0</v>
      </c>
    </row>
    <row r="182" spans="1:15" ht="12.75" customHeight="1" hidden="1">
      <c r="A182" s="132"/>
      <c r="B182" s="422"/>
      <c r="C182" s="44"/>
      <c r="D182" s="43"/>
      <c r="E182" s="44"/>
      <c r="F182" s="43"/>
      <c r="G182" s="44"/>
      <c r="H182" s="43"/>
      <c r="I182" s="44"/>
      <c r="J182" s="43"/>
      <c r="K182" s="393"/>
      <c r="L182" s="297"/>
      <c r="M182" s="45"/>
      <c r="N182" s="46"/>
      <c r="O182" s="63"/>
    </row>
    <row r="183" spans="1:15" ht="9.75" customHeight="1" hidden="1">
      <c r="A183" s="310"/>
      <c r="B183" s="317" t="s">
        <v>48</v>
      </c>
      <c r="C183" s="23">
        <v>304</v>
      </c>
      <c r="D183" s="23">
        <v>2</v>
      </c>
      <c r="E183" s="23" t="s">
        <v>24</v>
      </c>
      <c r="F183" s="29" t="s">
        <v>24</v>
      </c>
      <c r="G183" s="23">
        <v>999</v>
      </c>
      <c r="H183" s="23" t="s">
        <v>21</v>
      </c>
      <c r="I183" s="23" t="s">
        <v>22</v>
      </c>
      <c r="J183" s="23">
        <v>151</v>
      </c>
      <c r="K183" s="394">
        <f>SUM(L183:O183)</f>
        <v>0</v>
      </c>
      <c r="L183" s="298">
        <f>L184</f>
        <v>0</v>
      </c>
      <c r="M183" s="24">
        <f>M184</f>
        <v>0</v>
      </c>
      <c r="N183" s="25">
        <f>N184</f>
        <v>0</v>
      </c>
      <c r="O183" s="26">
        <f>O184</f>
        <v>0</v>
      </c>
    </row>
    <row r="184" spans="1:15" ht="9.75" customHeight="1" hidden="1">
      <c r="A184" s="142"/>
      <c r="B184" s="325" t="s">
        <v>49</v>
      </c>
      <c r="C184" s="143">
        <v>304</v>
      </c>
      <c r="D184" s="144">
        <v>2</v>
      </c>
      <c r="E184" s="143" t="s">
        <v>24</v>
      </c>
      <c r="F184" s="144" t="s">
        <v>24</v>
      </c>
      <c r="G184" s="143">
        <v>999</v>
      </c>
      <c r="H184" s="144">
        <v>13</v>
      </c>
      <c r="I184" s="143" t="s">
        <v>22</v>
      </c>
      <c r="J184" s="144">
        <v>151</v>
      </c>
      <c r="K184" s="395">
        <f>SUM(L184:O184)</f>
        <v>0</v>
      </c>
      <c r="L184" s="299"/>
      <c r="M184" s="39">
        <f>M186+M196+M200</f>
        <v>0</v>
      </c>
      <c r="N184" s="31">
        <f>N186+N196+N200</f>
        <v>0</v>
      </c>
      <c r="O184" s="60">
        <f>O186+O196+O200</f>
        <v>0</v>
      </c>
    </row>
    <row r="185" spans="1:15" ht="9.75" customHeight="1" hidden="1">
      <c r="A185" s="133"/>
      <c r="B185" s="396" t="s">
        <v>50</v>
      </c>
      <c r="C185" s="4"/>
      <c r="D185" s="34"/>
      <c r="E185" s="4"/>
      <c r="F185" s="34"/>
      <c r="G185" s="4"/>
      <c r="H185" s="34"/>
      <c r="I185" s="4"/>
      <c r="J185" s="34"/>
      <c r="K185" s="360"/>
      <c r="L185" s="279"/>
      <c r="M185" s="39"/>
      <c r="N185" s="31"/>
      <c r="O185" s="60"/>
    </row>
    <row r="186" spans="1:15" ht="12.75" customHeight="1" hidden="1">
      <c r="A186" s="133"/>
      <c r="B186" s="409" t="s">
        <v>51</v>
      </c>
      <c r="C186" s="4"/>
      <c r="D186" s="34"/>
      <c r="E186" s="4"/>
      <c r="F186" s="34"/>
      <c r="G186" s="4"/>
      <c r="H186" s="34"/>
      <c r="I186" s="4"/>
      <c r="J186" s="34"/>
      <c r="K186" s="360">
        <f>SUM(L186:O186)</f>
        <v>0</v>
      </c>
      <c r="L186" s="263">
        <f>L194</f>
        <v>0</v>
      </c>
      <c r="M186" s="5">
        <f>M194</f>
        <v>0</v>
      </c>
      <c r="N186" s="36">
        <f>N194</f>
        <v>0</v>
      </c>
      <c r="O186" s="61">
        <f>O194</f>
        <v>0</v>
      </c>
    </row>
    <row r="187" spans="1:15" ht="12.75" customHeight="1" hidden="1">
      <c r="A187" s="133"/>
      <c r="B187" s="409"/>
      <c r="C187" s="4"/>
      <c r="D187" s="34"/>
      <c r="E187" s="4"/>
      <c r="F187" s="34"/>
      <c r="G187" s="4"/>
      <c r="H187" s="34"/>
      <c r="I187" s="4"/>
      <c r="J187" s="34"/>
      <c r="K187" s="360"/>
      <c r="L187" s="263"/>
      <c r="M187" s="5"/>
      <c r="N187" s="36"/>
      <c r="O187" s="61"/>
    </row>
    <row r="188" spans="1:15" ht="12.75" customHeight="1" hidden="1">
      <c r="A188" s="133"/>
      <c r="B188" s="409"/>
      <c r="C188" s="4"/>
      <c r="D188" s="34"/>
      <c r="E188" s="4"/>
      <c r="F188" s="34"/>
      <c r="G188" s="4"/>
      <c r="H188" s="34"/>
      <c r="I188" s="4"/>
      <c r="J188" s="34"/>
      <c r="K188" s="360"/>
      <c r="L188" s="263"/>
      <c r="M188" s="5"/>
      <c r="N188" s="36"/>
      <c r="O188" s="61"/>
    </row>
    <row r="189" spans="1:15" ht="9.75" customHeight="1" hidden="1">
      <c r="A189" s="133"/>
      <c r="B189" s="409"/>
      <c r="C189" s="4"/>
      <c r="D189" s="34"/>
      <c r="E189" s="4"/>
      <c r="F189" s="34"/>
      <c r="G189" s="4"/>
      <c r="H189" s="34"/>
      <c r="I189" s="4"/>
      <c r="J189" s="34"/>
      <c r="K189" s="360"/>
      <c r="L189" s="263"/>
      <c r="M189" s="5"/>
      <c r="N189" s="36"/>
      <c r="O189" s="61"/>
    </row>
    <row r="190" spans="1:15" ht="9.75" customHeight="1" hidden="1">
      <c r="A190" s="133"/>
      <c r="B190" s="409"/>
      <c r="C190" s="4"/>
      <c r="D190" s="34"/>
      <c r="E190" s="4"/>
      <c r="F190" s="34"/>
      <c r="G190" s="4"/>
      <c r="H190" s="34"/>
      <c r="I190" s="4"/>
      <c r="J190" s="34"/>
      <c r="K190" s="360"/>
      <c r="L190" s="263"/>
      <c r="M190" s="5"/>
      <c r="N190" s="36"/>
      <c r="O190" s="61"/>
    </row>
    <row r="191" spans="1:15" ht="9.75" customHeight="1" hidden="1">
      <c r="A191" s="133"/>
      <c r="B191" s="409"/>
      <c r="C191" s="4"/>
      <c r="D191" s="34"/>
      <c r="E191" s="4"/>
      <c r="F191" s="34"/>
      <c r="G191" s="4"/>
      <c r="H191" s="34"/>
      <c r="I191" s="4"/>
      <c r="J191" s="34"/>
      <c r="K191" s="360"/>
      <c r="L191" s="263"/>
      <c r="M191" s="5"/>
      <c r="N191" s="36"/>
      <c r="O191" s="61"/>
    </row>
    <row r="192" spans="1:15" ht="9.75" customHeight="1" hidden="1">
      <c r="A192" s="133"/>
      <c r="B192" s="409"/>
      <c r="C192" s="4"/>
      <c r="D192" s="34"/>
      <c r="E192" s="4"/>
      <c r="F192" s="34"/>
      <c r="G192" s="4"/>
      <c r="H192" s="34"/>
      <c r="I192" s="4"/>
      <c r="J192" s="34"/>
      <c r="K192" s="360"/>
      <c r="L192" s="263"/>
      <c r="M192" s="5"/>
      <c r="N192" s="36"/>
      <c r="O192" s="61"/>
    </row>
    <row r="193" spans="1:15" ht="9.75" customHeight="1" hidden="1">
      <c r="A193" s="131"/>
      <c r="B193" s="388" t="s">
        <v>52</v>
      </c>
      <c r="C193" s="91"/>
      <c r="D193" s="29"/>
      <c r="E193" s="38"/>
      <c r="F193" s="29"/>
      <c r="G193" s="38"/>
      <c r="H193" s="29"/>
      <c r="I193" s="38"/>
      <c r="J193" s="29"/>
      <c r="K193" s="389"/>
      <c r="L193" s="279"/>
      <c r="M193" s="39"/>
      <c r="N193" s="31"/>
      <c r="O193" s="60"/>
    </row>
    <row r="194" spans="1:15" ht="12.75" customHeight="1" hidden="1">
      <c r="A194" s="133"/>
      <c r="B194" s="410" t="s">
        <v>53</v>
      </c>
      <c r="C194" s="92"/>
      <c r="D194" s="34"/>
      <c r="E194" s="4"/>
      <c r="F194" s="34"/>
      <c r="G194" s="4"/>
      <c r="H194" s="34"/>
      <c r="I194" s="4"/>
      <c r="J194" s="34"/>
      <c r="K194" s="360">
        <f>SUM(L194:O194)</f>
        <v>0</v>
      </c>
      <c r="L194" s="263"/>
      <c r="M194" s="5"/>
      <c r="N194" s="36"/>
      <c r="O194" s="61"/>
    </row>
    <row r="195" spans="1:15" ht="12.75" customHeight="1" hidden="1">
      <c r="A195" s="132"/>
      <c r="B195" s="410"/>
      <c r="C195" s="93"/>
      <c r="D195" s="43"/>
      <c r="E195" s="44"/>
      <c r="F195" s="43"/>
      <c r="G195" s="44"/>
      <c r="H195" s="43"/>
      <c r="I195" s="44"/>
      <c r="J195" s="43"/>
      <c r="K195" s="370"/>
      <c r="L195" s="270"/>
      <c r="M195" s="45"/>
      <c r="N195" s="46"/>
      <c r="O195" s="63"/>
    </row>
    <row r="196" spans="1:15" ht="12.75" customHeight="1" hidden="1">
      <c r="A196" s="131"/>
      <c r="B196" s="408" t="s">
        <v>89</v>
      </c>
      <c r="C196" s="38"/>
      <c r="D196" s="29"/>
      <c r="E196" s="38"/>
      <c r="F196" s="29"/>
      <c r="G196" s="38"/>
      <c r="H196" s="29"/>
      <c r="I196" s="38"/>
      <c r="J196" s="29"/>
      <c r="K196" s="390">
        <f>SUM(L196:O196)</f>
        <v>0</v>
      </c>
      <c r="L196" s="290"/>
      <c r="M196" s="39"/>
      <c r="N196" s="31"/>
      <c r="O196" s="60"/>
    </row>
    <row r="197" spans="1:15" ht="12.75" customHeight="1" hidden="1">
      <c r="A197" s="133"/>
      <c r="B197" s="408"/>
      <c r="C197" s="4"/>
      <c r="D197" s="34"/>
      <c r="E197" s="4"/>
      <c r="F197" s="34"/>
      <c r="G197" s="4"/>
      <c r="H197" s="34"/>
      <c r="I197" s="4"/>
      <c r="J197" s="34"/>
      <c r="K197" s="360"/>
      <c r="L197" s="263"/>
      <c r="M197" s="5"/>
      <c r="N197" s="36"/>
      <c r="O197" s="61"/>
    </row>
    <row r="198" spans="1:15" ht="9.75" customHeight="1" hidden="1">
      <c r="A198" s="133"/>
      <c r="B198" s="408"/>
      <c r="C198" s="4"/>
      <c r="D198" s="34"/>
      <c r="E198" s="4"/>
      <c r="F198" s="34"/>
      <c r="G198" s="4"/>
      <c r="H198" s="34"/>
      <c r="I198" s="4"/>
      <c r="J198" s="34"/>
      <c r="K198" s="360"/>
      <c r="L198" s="263"/>
      <c r="M198" s="5"/>
      <c r="N198" s="36"/>
      <c r="O198" s="61"/>
    </row>
    <row r="199" spans="1:15" ht="20.25" customHeight="1" hidden="1">
      <c r="A199" s="133"/>
      <c r="B199" s="383" t="s">
        <v>88</v>
      </c>
      <c r="C199" s="4"/>
      <c r="D199" s="34"/>
      <c r="E199" s="4"/>
      <c r="F199" s="34"/>
      <c r="G199" s="4"/>
      <c r="H199" s="34"/>
      <c r="I199" s="4"/>
      <c r="J199" s="34"/>
      <c r="K199" s="360">
        <f>L199</f>
        <v>0</v>
      </c>
      <c r="L199" s="291"/>
      <c r="M199" s="5"/>
      <c r="N199" s="36"/>
      <c r="O199" s="61"/>
    </row>
    <row r="200" spans="1:15" ht="12.75" customHeight="1" hidden="1">
      <c r="A200" s="131"/>
      <c r="B200" s="408" t="s">
        <v>87</v>
      </c>
      <c r="C200" s="38"/>
      <c r="D200" s="29"/>
      <c r="E200" s="38"/>
      <c r="F200" s="29"/>
      <c r="G200" s="38"/>
      <c r="H200" s="29"/>
      <c r="I200" s="38"/>
      <c r="J200" s="29"/>
      <c r="K200" s="389">
        <f>SUM(L200:O200)</f>
        <v>0</v>
      </c>
      <c r="L200" s="290"/>
      <c r="M200" s="39"/>
      <c r="N200" s="31"/>
      <c r="O200" s="60"/>
    </row>
    <row r="201" spans="1:15" ht="12.75" customHeight="1" hidden="1">
      <c r="A201" s="133"/>
      <c r="B201" s="408"/>
      <c r="C201" s="4"/>
      <c r="D201" s="34"/>
      <c r="E201" s="4"/>
      <c r="F201" s="34"/>
      <c r="G201" s="4"/>
      <c r="H201" s="34"/>
      <c r="I201" s="4"/>
      <c r="J201" s="34"/>
      <c r="K201" s="360"/>
      <c r="L201" s="263"/>
      <c r="M201" s="5"/>
      <c r="N201" s="36"/>
      <c r="O201" s="61"/>
    </row>
    <row r="202" spans="1:15" ht="9.75" customHeight="1" hidden="1">
      <c r="A202" s="133"/>
      <c r="B202" s="408"/>
      <c r="C202" s="4"/>
      <c r="D202" s="34"/>
      <c r="E202" s="4"/>
      <c r="F202" s="34"/>
      <c r="G202" s="4"/>
      <c r="H202" s="34"/>
      <c r="I202" s="4"/>
      <c r="J202" s="34"/>
      <c r="K202" s="360"/>
      <c r="L202" s="263"/>
      <c r="M202" s="5"/>
      <c r="N202" s="36"/>
      <c r="O202" s="61"/>
    </row>
    <row r="203" spans="1:15" ht="12.75" customHeight="1" hidden="1">
      <c r="A203" s="133"/>
      <c r="B203" s="408"/>
      <c r="C203" s="4"/>
      <c r="D203" s="34"/>
      <c r="E203" s="4"/>
      <c r="F203" s="34"/>
      <c r="G203" s="4"/>
      <c r="H203" s="34"/>
      <c r="I203" s="4"/>
      <c r="J203" s="34"/>
      <c r="K203" s="360"/>
      <c r="L203" s="263"/>
      <c r="M203" s="5"/>
      <c r="N203" s="36"/>
      <c r="O203" s="61"/>
    </row>
    <row r="204" spans="1:15" ht="21">
      <c r="A204" s="313" t="s">
        <v>90</v>
      </c>
      <c r="B204" s="371" t="s">
        <v>178</v>
      </c>
      <c r="C204" s="96">
        <v>304</v>
      </c>
      <c r="D204" s="23">
        <v>2</v>
      </c>
      <c r="E204" s="96" t="s">
        <v>24</v>
      </c>
      <c r="F204" s="23">
        <v>49</v>
      </c>
      <c r="G204" s="96">
        <v>999</v>
      </c>
      <c r="H204" s="23" t="s">
        <v>21</v>
      </c>
      <c r="I204" s="96" t="s">
        <v>22</v>
      </c>
      <c r="J204" s="23">
        <v>150</v>
      </c>
      <c r="K204" s="366">
        <f>L204</f>
        <v>386</v>
      </c>
      <c r="L204" s="281">
        <f>L205</f>
        <v>386</v>
      </c>
      <c r="M204" s="5"/>
      <c r="N204" s="36"/>
      <c r="O204" s="61"/>
    </row>
    <row r="205" spans="1:15" ht="15.75" customHeight="1">
      <c r="A205" s="133"/>
      <c r="B205" s="434" t="s">
        <v>173</v>
      </c>
      <c r="C205" s="4">
        <v>304</v>
      </c>
      <c r="D205" s="29">
        <v>2</v>
      </c>
      <c r="E205" s="38" t="s">
        <v>24</v>
      </c>
      <c r="F205" s="29">
        <v>49</v>
      </c>
      <c r="G205" s="38">
        <v>999</v>
      </c>
      <c r="H205" s="29">
        <v>13</v>
      </c>
      <c r="I205" s="38" t="s">
        <v>22</v>
      </c>
      <c r="J205" s="29">
        <v>150</v>
      </c>
      <c r="K205" s="129">
        <f>L205</f>
        <v>386</v>
      </c>
      <c r="L205" s="281">
        <f>386</f>
        <v>386</v>
      </c>
      <c r="M205" s="5"/>
      <c r="N205" s="36"/>
      <c r="O205" s="61"/>
    </row>
    <row r="206" spans="1:15" ht="12" customHeight="1" thickBot="1">
      <c r="A206" s="133"/>
      <c r="B206" s="434"/>
      <c r="C206" s="4"/>
      <c r="D206" s="34"/>
      <c r="E206" s="4"/>
      <c r="F206" s="34"/>
      <c r="G206" s="4"/>
      <c r="H206" s="34"/>
      <c r="I206" s="4"/>
      <c r="J206" s="34"/>
      <c r="K206" s="360"/>
      <c r="L206" s="263"/>
      <c r="M206" s="5"/>
      <c r="N206" s="36"/>
      <c r="O206" s="61"/>
    </row>
    <row r="207" spans="1:15" ht="12.75" customHeight="1" hidden="1">
      <c r="A207" s="131" t="s">
        <v>54</v>
      </c>
      <c r="B207" s="408" t="s">
        <v>55</v>
      </c>
      <c r="C207" s="38" t="s">
        <v>20</v>
      </c>
      <c r="D207" s="29">
        <v>3</v>
      </c>
      <c r="E207" s="38" t="s">
        <v>21</v>
      </c>
      <c r="F207" s="29" t="s">
        <v>21</v>
      </c>
      <c r="G207" s="38" t="s">
        <v>20</v>
      </c>
      <c r="H207" s="29" t="s">
        <v>21</v>
      </c>
      <c r="I207" s="38" t="s">
        <v>22</v>
      </c>
      <c r="J207" s="29" t="s">
        <v>20</v>
      </c>
      <c r="K207" s="389">
        <f aca="true" t="shared" si="1" ref="K207:K216">SUM(L207:O207)</f>
        <v>0</v>
      </c>
      <c r="L207" s="279">
        <f>L209</f>
        <v>0</v>
      </c>
      <c r="M207" s="39">
        <f>M209+M214</f>
        <v>0</v>
      </c>
      <c r="N207" s="31">
        <f>N209+N214</f>
        <v>0</v>
      </c>
      <c r="O207" s="60">
        <f>O209+O214</f>
        <v>0</v>
      </c>
    </row>
    <row r="208" spans="1:15" ht="9.75" customHeight="1" hidden="1">
      <c r="A208" s="133"/>
      <c r="B208" s="408"/>
      <c r="C208" s="4"/>
      <c r="D208" s="34"/>
      <c r="E208" s="4"/>
      <c r="F208" s="34"/>
      <c r="G208" s="4"/>
      <c r="H208" s="34"/>
      <c r="I208" s="4"/>
      <c r="J208" s="34"/>
      <c r="K208" s="360"/>
      <c r="L208" s="263"/>
      <c r="M208" s="5"/>
      <c r="N208" s="36"/>
      <c r="O208" s="61"/>
    </row>
    <row r="209" spans="1:15" ht="12.75" customHeight="1" hidden="1">
      <c r="A209" s="131" t="s">
        <v>10</v>
      </c>
      <c r="B209" s="397" t="s">
        <v>56</v>
      </c>
      <c r="C209" s="38" t="s">
        <v>20</v>
      </c>
      <c r="D209" s="29">
        <v>3</v>
      </c>
      <c r="E209" s="38" t="s">
        <v>24</v>
      </c>
      <c r="F209" s="29" t="s">
        <v>21</v>
      </c>
      <c r="G209" s="38" t="s">
        <v>20</v>
      </c>
      <c r="H209" s="29" t="s">
        <v>21</v>
      </c>
      <c r="I209" s="38" t="s">
        <v>22</v>
      </c>
      <c r="J209" s="29" t="s">
        <v>20</v>
      </c>
      <c r="K209" s="389">
        <f t="shared" si="1"/>
        <v>0</v>
      </c>
      <c r="L209" s="279">
        <f>L211</f>
        <v>0</v>
      </c>
      <c r="M209" s="39">
        <f>M211</f>
        <v>0</v>
      </c>
      <c r="N209" s="31">
        <f>N211</f>
        <v>0</v>
      </c>
      <c r="O209" s="60">
        <f>O211</f>
        <v>0</v>
      </c>
    </row>
    <row r="210" spans="1:15" ht="9.75" customHeight="1" hidden="1">
      <c r="A210" s="310" t="s">
        <v>12</v>
      </c>
      <c r="B210" s="317" t="s">
        <v>57</v>
      </c>
      <c r="C210" s="23">
        <v>304</v>
      </c>
      <c r="D210" s="23">
        <v>3</v>
      </c>
      <c r="E210" s="23" t="s">
        <v>24</v>
      </c>
      <c r="F210" s="23" t="s">
        <v>23</v>
      </c>
      <c r="G210" s="23" t="s">
        <v>20</v>
      </c>
      <c r="H210" s="23" t="s">
        <v>21</v>
      </c>
      <c r="I210" s="23" t="s">
        <v>22</v>
      </c>
      <c r="J210" s="23" t="s">
        <v>58</v>
      </c>
      <c r="K210" s="398">
        <f t="shared" si="1"/>
        <v>0</v>
      </c>
      <c r="L210" s="300">
        <f>L211</f>
        <v>0</v>
      </c>
      <c r="M210" s="24">
        <f>M211</f>
        <v>0</v>
      </c>
      <c r="N210" s="25">
        <f>N211</f>
        <v>0</v>
      </c>
      <c r="O210" s="26">
        <f>O211</f>
        <v>0</v>
      </c>
    </row>
    <row r="211" spans="1:15" ht="12.75" customHeight="1" hidden="1">
      <c r="A211" s="131"/>
      <c r="B211" s="411" t="s">
        <v>83</v>
      </c>
      <c r="C211" s="38">
        <v>304</v>
      </c>
      <c r="D211" s="29">
        <v>3</v>
      </c>
      <c r="E211" s="38" t="s">
        <v>24</v>
      </c>
      <c r="F211" s="29" t="s">
        <v>23</v>
      </c>
      <c r="G211" s="38" t="s">
        <v>59</v>
      </c>
      <c r="H211" s="29" t="s">
        <v>32</v>
      </c>
      <c r="I211" s="38" t="s">
        <v>22</v>
      </c>
      <c r="J211" s="29" t="s">
        <v>58</v>
      </c>
      <c r="K211" s="389">
        <f t="shared" si="1"/>
        <v>0</v>
      </c>
      <c r="L211" s="279">
        <v>0</v>
      </c>
      <c r="M211" s="39"/>
      <c r="N211" s="31"/>
      <c r="O211" s="60"/>
    </row>
    <row r="212" spans="1:15" ht="12.75" customHeight="1" hidden="1">
      <c r="A212" s="133"/>
      <c r="B212" s="411"/>
      <c r="C212" s="4"/>
      <c r="D212" s="34"/>
      <c r="E212" s="4"/>
      <c r="F212" s="34"/>
      <c r="G212" s="4"/>
      <c r="H212" s="34"/>
      <c r="I212" s="4"/>
      <c r="J212" s="34"/>
      <c r="K212" s="360"/>
      <c r="L212" s="263"/>
      <c r="M212" s="5"/>
      <c r="N212" s="36"/>
      <c r="O212" s="61"/>
    </row>
    <row r="213" spans="1:15" ht="9.75" customHeight="1" hidden="1">
      <c r="A213" s="132"/>
      <c r="B213" s="411"/>
      <c r="C213" s="44"/>
      <c r="D213" s="43"/>
      <c r="E213" s="44"/>
      <c r="F213" s="43"/>
      <c r="G213" s="44"/>
      <c r="H213" s="43"/>
      <c r="I213" s="44"/>
      <c r="J213" s="43"/>
      <c r="K213" s="370"/>
      <c r="L213" s="270"/>
      <c r="M213" s="45"/>
      <c r="N213" s="46"/>
      <c r="O213" s="63"/>
    </row>
    <row r="214" spans="1:15" ht="12.75" customHeight="1" hidden="1">
      <c r="A214" s="131" t="s">
        <v>26</v>
      </c>
      <c r="B214" s="323" t="s">
        <v>171</v>
      </c>
      <c r="C214" s="38" t="s">
        <v>20</v>
      </c>
      <c r="D214" s="29">
        <v>2</v>
      </c>
      <c r="E214" s="162" t="s">
        <v>170</v>
      </c>
      <c r="F214" s="29" t="s">
        <v>21</v>
      </c>
      <c r="G214" s="38" t="s">
        <v>20</v>
      </c>
      <c r="H214" s="29" t="s">
        <v>21</v>
      </c>
      <c r="I214" s="38" t="s">
        <v>22</v>
      </c>
      <c r="J214" s="29" t="s">
        <v>20</v>
      </c>
      <c r="K214" s="399">
        <f t="shared" si="1"/>
        <v>0</v>
      </c>
      <c r="L214" s="272">
        <f>L215</f>
        <v>0</v>
      </c>
      <c r="M214" s="39">
        <f>M217</f>
        <v>0</v>
      </c>
      <c r="N214" s="31">
        <f>N217</f>
        <v>0</v>
      </c>
      <c r="O214" s="60">
        <f>O217</f>
        <v>0</v>
      </c>
    </row>
    <row r="215" spans="1:15" ht="22.5" customHeight="1" hidden="1">
      <c r="A215" s="313" t="s">
        <v>27</v>
      </c>
      <c r="B215" s="371" t="s">
        <v>172</v>
      </c>
      <c r="C215" s="23">
        <v>304</v>
      </c>
      <c r="D215" s="29">
        <v>2</v>
      </c>
      <c r="E215" s="162" t="s">
        <v>170</v>
      </c>
      <c r="F215" s="186" t="s">
        <v>37</v>
      </c>
      <c r="G215" s="23" t="s">
        <v>20</v>
      </c>
      <c r="H215" s="23">
        <v>13</v>
      </c>
      <c r="I215" s="23" t="s">
        <v>22</v>
      </c>
      <c r="J215" s="23">
        <v>150</v>
      </c>
      <c r="K215" s="400">
        <f>SUM(L215:O215)</f>
        <v>0</v>
      </c>
      <c r="L215" s="301">
        <f>L216+L217+L223</f>
        <v>0</v>
      </c>
      <c r="M215" s="24">
        <f>M217</f>
        <v>0</v>
      </c>
      <c r="N215" s="25">
        <f>N217</f>
        <v>0</v>
      </c>
      <c r="O215" s="26">
        <f>O217</f>
        <v>0</v>
      </c>
    </row>
    <row r="216" spans="1:15" ht="31.5" hidden="1">
      <c r="A216" s="254"/>
      <c r="B216" s="397" t="s">
        <v>181</v>
      </c>
      <c r="C216" s="38">
        <v>304</v>
      </c>
      <c r="D216" s="29">
        <v>2</v>
      </c>
      <c r="E216" s="162" t="s">
        <v>170</v>
      </c>
      <c r="F216" s="186" t="s">
        <v>37</v>
      </c>
      <c r="G216" s="186" t="s">
        <v>25</v>
      </c>
      <c r="H216" s="23">
        <v>13</v>
      </c>
      <c r="I216" s="23" t="s">
        <v>22</v>
      </c>
      <c r="J216" s="29">
        <v>150</v>
      </c>
      <c r="K216" s="400">
        <f t="shared" si="1"/>
        <v>0</v>
      </c>
      <c r="L216" s="272">
        <v>0</v>
      </c>
      <c r="M216" s="39"/>
      <c r="N216" s="31"/>
      <c r="O216" s="60"/>
    </row>
    <row r="217" spans="1:15" ht="22.5" customHeight="1" hidden="1">
      <c r="A217" s="131"/>
      <c r="B217" s="320" t="s">
        <v>172</v>
      </c>
      <c r="C217" s="38">
        <v>304</v>
      </c>
      <c r="D217" s="29">
        <v>2</v>
      </c>
      <c r="E217" s="162" t="s">
        <v>170</v>
      </c>
      <c r="F217" s="186" t="s">
        <v>37</v>
      </c>
      <c r="G217" s="186" t="s">
        <v>31</v>
      </c>
      <c r="H217" s="23">
        <v>13</v>
      </c>
      <c r="I217" s="23" t="s">
        <v>22</v>
      </c>
      <c r="J217" s="29">
        <v>150</v>
      </c>
      <c r="K217" s="399">
        <f>SUM(L217:O217)</f>
        <v>0</v>
      </c>
      <c r="L217" s="302">
        <f>7.53+1.97-9.5</f>
        <v>0</v>
      </c>
      <c r="M217" s="39"/>
      <c r="N217" s="31"/>
      <c r="O217" s="60"/>
    </row>
    <row r="218" spans="1:15" ht="12.75" customHeight="1" hidden="1">
      <c r="A218" s="142" t="s">
        <v>133</v>
      </c>
      <c r="B218" s="401" t="s">
        <v>91</v>
      </c>
      <c r="C218" s="38" t="s">
        <v>86</v>
      </c>
      <c r="D218" s="29">
        <v>2</v>
      </c>
      <c r="E218" s="38" t="s">
        <v>24</v>
      </c>
      <c r="F218" s="154" t="s">
        <v>92</v>
      </c>
      <c r="G218" s="38" t="s">
        <v>20</v>
      </c>
      <c r="H218" s="29" t="s">
        <v>21</v>
      </c>
      <c r="I218" s="38" t="s">
        <v>22</v>
      </c>
      <c r="J218" s="29">
        <v>151</v>
      </c>
      <c r="K218" s="361">
        <f>K220</f>
        <v>0</v>
      </c>
      <c r="L218" s="264">
        <f>L220</f>
        <v>0</v>
      </c>
      <c r="M218" s="170"/>
      <c r="N218" s="171"/>
      <c r="O218" s="172"/>
    </row>
    <row r="219" spans="1:15" ht="45" customHeight="1" hidden="1">
      <c r="A219" s="311"/>
      <c r="B219" s="401" t="s">
        <v>134</v>
      </c>
      <c r="C219" s="38" t="s">
        <v>86</v>
      </c>
      <c r="D219" s="29">
        <v>2</v>
      </c>
      <c r="E219" s="38" t="s">
        <v>24</v>
      </c>
      <c r="F219" s="154" t="s">
        <v>92</v>
      </c>
      <c r="G219" s="162" t="s">
        <v>112</v>
      </c>
      <c r="H219" s="29" t="s">
        <v>21</v>
      </c>
      <c r="I219" s="38" t="s">
        <v>22</v>
      </c>
      <c r="J219" s="29">
        <v>151</v>
      </c>
      <c r="K219" s="361">
        <f>K220</f>
        <v>0</v>
      </c>
      <c r="L219" s="264">
        <f>L220</f>
        <v>0</v>
      </c>
      <c r="M219" s="170"/>
      <c r="N219" s="171"/>
      <c r="O219" s="172"/>
    </row>
    <row r="220" spans="1:15" ht="39" customHeight="1" hidden="1">
      <c r="A220" s="311"/>
      <c r="B220" s="401" t="s">
        <v>135</v>
      </c>
      <c r="C220" s="38" t="s">
        <v>86</v>
      </c>
      <c r="D220" s="29">
        <v>2</v>
      </c>
      <c r="E220" s="38" t="s">
        <v>24</v>
      </c>
      <c r="F220" s="154" t="s">
        <v>92</v>
      </c>
      <c r="G220" s="162" t="s">
        <v>112</v>
      </c>
      <c r="H220" s="29" t="s">
        <v>32</v>
      </c>
      <c r="I220" s="38" t="s">
        <v>22</v>
      </c>
      <c r="J220" s="29">
        <v>151</v>
      </c>
      <c r="K220" s="322">
        <f>SUM(L220:O220)</f>
        <v>0</v>
      </c>
      <c r="L220" s="264">
        <v>0</v>
      </c>
      <c r="M220" s="170"/>
      <c r="N220" s="171"/>
      <c r="O220" s="172"/>
    </row>
    <row r="221" spans="1:15" ht="42.75" customHeight="1" hidden="1">
      <c r="A221" s="351" t="s">
        <v>26</v>
      </c>
      <c r="B221" s="402" t="s">
        <v>131</v>
      </c>
      <c r="C221" s="153" t="s">
        <v>20</v>
      </c>
      <c r="D221" s="144">
        <v>2</v>
      </c>
      <c r="E221" s="143">
        <v>19</v>
      </c>
      <c r="F221" s="144" t="s">
        <v>21</v>
      </c>
      <c r="G221" s="143" t="s">
        <v>20</v>
      </c>
      <c r="H221" s="144" t="s">
        <v>21</v>
      </c>
      <c r="I221" s="143" t="s">
        <v>22</v>
      </c>
      <c r="J221" s="144" t="s">
        <v>20</v>
      </c>
      <c r="K221" s="326">
        <f>K222</f>
        <v>0</v>
      </c>
      <c r="L221" s="296">
        <f>L222</f>
        <v>0</v>
      </c>
      <c r="M221" s="5"/>
      <c r="N221" s="36"/>
      <c r="O221" s="61"/>
    </row>
    <row r="222" spans="1:15" ht="39.75" customHeight="1" hidden="1" thickBot="1">
      <c r="A222" s="353" t="s">
        <v>27</v>
      </c>
      <c r="B222" s="403" t="s">
        <v>132</v>
      </c>
      <c r="C222" s="149">
        <v>304</v>
      </c>
      <c r="D222" s="151">
        <v>2</v>
      </c>
      <c r="E222" s="151">
        <v>19</v>
      </c>
      <c r="F222" s="154" t="s">
        <v>37</v>
      </c>
      <c r="G222" s="143" t="s">
        <v>20</v>
      </c>
      <c r="H222" s="144">
        <v>10</v>
      </c>
      <c r="I222" s="155" t="s">
        <v>22</v>
      </c>
      <c r="J222" s="80">
        <v>151</v>
      </c>
      <c r="K222" s="129"/>
      <c r="L222" s="296"/>
      <c r="M222" s="5"/>
      <c r="N222" s="36"/>
      <c r="O222" s="61"/>
    </row>
    <row r="223" spans="1:15" ht="21" hidden="1" thickBot="1">
      <c r="A223" s="254"/>
      <c r="B223" s="397" t="s">
        <v>172</v>
      </c>
      <c r="C223" s="38">
        <v>304</v>
      </c>
      <c r="D223" s="29">
        <v>2</v>
      </c>
      <c r="E223" s="162" t="s">
        <v>170</v>
      </c>
      <c r="F223" s="186" t="s">
        <v>37</v>
      </c>
      <c r="G223" s="186" t="s">
        <v>31</v>
      </c>
      <c r="H223" s="23">
        <v>13</v>
      </c>
      <c r="I223" s="23" t="s">
        <v>22</v>
      </c>
      <c r="J223" s="29">
        <v>150</v>
      </c>
      <c r="K223" s="400">
        <f>SUM(L223:O223)</f>
        <v>0</v>
      </c>
      <c r="L223" s="272"/>
      <c r="M223" s="39"/>
      <c r="N223" s="31"/>
      <c r="O223" s="60"/>
    </row>
    <row r="224" spans="1:15" ht="17.25" customHeight="1" thickBot="1">
      <c r="A224" s="354"/>
      <c r="B224" s="120" t="s">
        <v>70</v>
      </c>
      <c r="C224" s="150"/>
      <c r="D224" s="152"/>
      <c r="E224" s="152"/>
      <c r="F224" s="152"/>
      <c r="G224" s="152"/>
      <c r="H224" s="152"/>
      <c r="I224" s="152"/>
      <c r="J224" s="122"/>
      <c r="K224" s="404">
        <f>K13+K130+K207</f>
        <v>11004.1</v>
      </c>
      <c r="L224" s="303">
        <f>L13+L130+L207</f>
        <v>11004.1</v>
      </c>
      <c r="M224" s="259">
        <f>M13+M130+M207</f>
        <v>0</v>
      </c>
      <c r="N224" s="98">
        <f>N13+N130+N207</f>
        <v>0</v>
      </c>
      <c r="O224" s="99">
        <f>O13+O130+O207</f>
        <v>0</v>
      </c>
    </row>
    <row r="225" spans="2:15" ht="12.75" customHeight="1" hidden="1">
      <c r="B225" s="1" t="s">
        <v>61</v>
      </c>
      <c r="C225" s="3" t="s">
        <v>62</v>
      </c>
      <c r="K225" s="2"/>
      <c r="L225" s="2"/>
      <c r="M225" s="2"/>
      <c r="N225" s="2"/>
      <c r="O225" s="2"/>
    </row>
    <row r="226" spans="2:15" ht="12.75" customHeight="1" hidden="1">
      <c r="B226" s="1" t="s">
        <v>63</v>
      </c>
      <c r="C226" s="3" t="s">
        <v>64</v>
      </c>
      <c r="K226" s="2"/>
      <c r="L226" s="2"/>
      <c r="M226" s="2"/>
      <c r="N226" s="2"/>
      <c r="O226" s="2"/>
    </row>
    <row r="227" spans="11:15" ht="10.5">
      <c r="K227" s="2"/>
      <c r="L227" s="2"/>
      <c r="M227" s="2"/>
      <c r="N227" s="2"/>
      <c r="O227" s="2"/>
    </row>
    <row r="228" spans="11:15" ht="10.5">
      <c r="K228" s="2"/>
      <c r="L228" s="2"/>
      <c r="M228" s="2"/>
      <c r="N228" s="2"/>
      <c r="O228" s="2"/>
    </row>
    <row r="229" spans="11:15" ht="10.5">
      <c r="K229" s="2"/>
      <c r="L229" s="2"/>
      <c r="M229" s="2"/>
      <c r="N229" s="2"/>
      <c r="O229" s="2"/>
    </row>
    <row r="230" spans="11:15" ht="10.5">
      <c r="K230" s="2"/>
      <c r="L230" s="2"/>
      <c r="M230" s="2"/>
      <c r="N230" s="2"/>
      <c r="O230" s="2"/>
    </row>
  </sheetData>
  <sheetProtection/>
  <mergeCells count="43">
    <mergeCell ref="B196:B198"/>
    <mergeCell ref="B200:B203"/>
    <mergeCell ref="B205:B206"/>
    <mergeCell ref="B175:B177"/>
    <mergeCell ref="B178:B180"/>
    <mergeCell ref="B167:B168"/>
    <mergeCell ref="B169:B171"/>
    <mergeCell ref="B186:B192"/>
    <mergeCell ref="B194:B195"/>
    <mergeCell ref="B207:B208"/>
    <mergeCell ref="B211:B213"/>
    <mergeCell ref="B121:B125"/>
    <mergeCell ref="B102:B104"/>
    <mergeCell ref="B108:B115"/>
    <mergeCell ref="B131:B133"/>
    <mergeCell ref="B134:B135"/>
    <mergeCell ref="B181:B182"/>
    <mergeCell ref="B136:B137"/>
    <mergeCell ref="B138:B139"/>
    <mergeCell ref="B140:B141"/>
    <mergeCell ref="B172:B174"/>
    <mergeCell ref="B73:B78"/>
    <mergeCell ref="B55:B58"/>
    <mergeCell ref="B59:B64"/>
    <mergeCell ref="B80:B89"/>
    <mergeCell ref="B91:B96"/>
    <mergeCell ref="B117:B120"/>
    <mergeCell ref="A7:O7"/>
    <mergeCell ref="A8:O8"/>
    <mergeCell ref="A10:A11"/>
    <mergeCell ref="C10:J10"/>
    <mergeCell ref="K10:K11"/>
    <mergeCell ref="L10:O10"/>
    <mergeCell ref="B16:B20"/>
    <mergeCell ref="B149:B155"/>
    <mergeCell ref="B157:B158"/>
    <mergeCell ref="B159:B161"/>
    <mergeCell ref="B163:B166"/>
    <mergeCell ref="B21:B28"/>
    <mergeCell ref="B39:B42"/>
    <mergeCell ref="B46:B47"/>
    <mergeCell ref="B48:B51"/>
    <mergeCell ref="B66:B71"/>
  </mergeCells>
  <printOptions/>
  <pageMargins left="0.5905511811023623" right="0" top="0" bottom="0" header="0.5118110236220472" footer="0.5118110236220472"/>
  <pageSetup fitToHeight="2" horizontalDpi="600" verticalDpi="600" orientation="portrait" paperSize="9" scale="83" r:id="rId1"/>
  <rowBreaks count="1" manualBreakCount="1">
    <brk id="6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08"/>
  <sheetViews>
    <sheetView view="pageBreakPreview" zoomScaleSheetLayoutView="100" zoomScalePageLayoutView="0" workbookViewId="0" topLeftCell="I1">
      <pane xSplit="3" ySplit="12" topLeftCell="Q72" activePane="bottomRight" state="frozen"/>
      <selection pane="topLeft" activeCell="I1" sqref="I1"/>
      <selection pane="topRight" activeCell="L1" sqref="L1"/>
      <selection pane="bottomLeft" activeCell="I13" sqref="I13"/>
      <selection pane="bottomRight" activeCell="AA76" sqref="AA76"/>
    </sheetView>
  </sheetViews>
  <sheetFormatPr defaultColWidth="9.140625" defaultRowHeight="12.75"/>
  <cols>
    <col min="1" max="1" width="3.421875" style="2" customWidth="1"/>
    <col min="2" max="2" width="35.421875" style="1" customWidth="1"/>
    <col min="3" max="3" width="6.421875" style="2" customWidth="1"/>
    <col min="4" max="4" width="5.57421875" style="2" customWidth="1"/>
    <col min="5" max="5" width="5.00390625" style="2" customWidth="1"/>
    <col min="6" max="6" width="5.42187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57421875" style="1" customWidth="1"/>
    <col min="12" max="12" width="9.140625" style="1" customWidth="1"/>
    <col min="13" max="14" width="8.57421875" style="138" customWidth="1"/>
    <col min="15" max="27" width="9.140625" style="138" customWidth="1"/>
    <col min="28" max="28" width="9.140625" style="196" customWidth="1"/>
    <col min="29" max="16384" width="9.140625" style="138" customWidth="1"/>
  </cols>
  <sheetData>
    <row r="1" spans="3:6" ht="15">
      <c r="C1" s="11"/>
      <c r="F1" s="12"/>
    </row>
    <row r="2" ht="12.75" hidden="1">
      <c r="C2" s="11"/>
    </row>
    <row r="3" ht="12.75" hidden="1">
      <c r="C3" s="11"/>
    </row>
    <row r="4" ht="12.75" hidden="1">
      <c r="C4" s="11"/>
    </row>
    <row r="5" ht="12.75" hidden="1">
      <c r="C5" s="11"/>
    </row>
    <row r="6" ht="12.75">
      <c r="C6" s="6"/>
    </row>
    <row r="7" spans="1:27" ht="11.25">
      <c r="A7" s="457" t="s">
        <v>148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  <c r="O7" s="457"/>
      <c r="P7" s="457"/>
      <c r="Q7" s="457"/>
      <c r="R7" s="457"/>
      <c r="S7" s="457"/>
      <c r="T7" s="457"/>
      <c r="U7" s="457"/>
      <c r="V7" s="457"/>
      <c r="W7" s="457"/>
      <c r="X7" s="457"/>
      <c r="Y7" s="457"/>
      <c r="Z7" s="457"/>
      <c r="AA7" s="457"/>
    </row>
    <row r="8" spans="1:27" ht="11.25">
      <c r="A8" s="457" t="s">
        <v>191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7"/>
      <c r="W8" s="457"/>
      <c r="X8" s="457"/>
      <c r="Y8" s="457"/>
      <c r="Z8" s="457"/>
      <c r="AA8" s="457"/>
    </row>
    <row r="10" spans="1:28" s="137" customFormat="1" ht="13.5" customHeight="1">
      <c r="A10" s="458" t="s">
        <v>9</v>
      </c>
      <c r="B10" s="446" t="s">
        <v>0</v>
      </c>
      <c r="C10" s="460" t="s">
        <v>1</v>
      </c>
      <c r="D10" s="460"/>
      <c r="E10" s="460"/>
      <c r="F10" s="460"/>
      <c r="G10" s="460"/>
      <c r="H10" s="460"/>
      <c r="I10" s="460"/>
      <c r="J10" s="460"/>
      <c r="K10" s="458" t="s">
        <v>2</v>
      </c>
      <c r="L10" s="438" t="s">
        <v>4</v>
      </c>
      <c r="M10" s="438"/>
      <c r="N10" s="438"/>
      <c r="O10" s="438"/>
      <c r="P10" s="438"/>
      <c r="Q10" s="438"/>
      <c r="R10" s="438"/>
      <c r="S10" s="438"/>
      <c r="T10" s="438"/>
      <c r="U10" s="438"/>
      <c r="V10" s="438"/>
      <c r="W10" s="438"/>
      <c r="X10" s="438"/>
      <c r="Y10" s="438"/>
      <c r="Z10" s="438"/>
      <c r="AA10" s="438"/>
      <c r="AB10" s="196"/>
    </row>
    <row r="11" spans="1:28" s="137" customFormat="1" ht="45" customHeight="1" thickBot="1">
      <c r="A11" s="459"/>
      <c r="B11" s="447"/>
      <c r="C11" s="231" t="s">
        <v>84</v>
      </c>
      <c r="D11" s="231" t="s">
        <v>14</v>
      </c>
      <c r="E11" s="231" t="s">
        <v>15</v>
      </c>
      <c r="F11" s="231" t="s">
        <v>16</v>
      </c>
      <c r="G11" s="231" t="s">
        <v>17</v>
      </c>
      <c r="H11" s="231" t="s">
        <v>18</v>
      </c>
      <c r="I11" s="231" t="s">
        <v>19</v>
      </c>
      <c r="J11" s="231" t="s">
        <v>72</v>
      </c>
      <c r="K11" s="459"/>
      <c r="L11" s="232" t="s">
        <v>115</v>
      </c>
      <c r="M11" s="233" t="s">
        <v>116</v>
      </c>
      <c r="N11" s="233" t="s">
        <v>117</v>
      </c>
      <c r="O11" s="234" t="s">
        <v>118</v>
      </c>
      <c r="P11" s="234" t="s">
        <v>119</v>
      </c>
      <c r="Q11" s="234" t="s">
        <v>120</v>
      </c>
      <c r="R11" s="234" t="s">
        <v>121</v>
      </c>
      <c r="S11" s="234" t="s">
        <v>122</v>
      </c>
      <c r="T11" s="234" t="s">
        <v>123</v>
      </c>
      <c r="U11" s="234" t="s">
        <v>124</v>
      </c>
      <c r="V11" s="234" t="s">
        <v>125</v>
      </c>
      <c r="W11" s="234" t="s">
        <v>126</v>
      </c>
      <c r="X11" s="234" t="s">
        <v>127</v>
      </c>
      <c r="Y11" s="234" t="s">
        <v>128</v>
      </c>
      <c r="Z11" s="234" t="s">
        <v>129</v>
      </c>
      <c r="AA11" s="234" t="s">
        <v>130</v>
      </c>
      <c r="AB11" s="196"/>
    </row>
    <row r="12" spans="1:28" s="137" customFormat="1" ht="12" thickBot="1">
      <c r="A12" s="238">
        <v>1</v>
      </c>
      <c r="B12" s="239">
        <v>2</v>
      </c>
      <c r="C12" s="240">
        <v>3</v>
      </c>
      <c r="D12" s="240">
        <v>4</v>
      </c>
      <c r="E12" s="240">
        <v>5</v>
      </c>
      <c r="F12" s="240">
        <v>6</v>
      </c>
      <c r="G12" s="240">
        <v>7</v>
      </c>
      <c r="H12" s="240">
        <v>8</v>
      </c>
      <c r="I12" s="240">
        <v>9</v>
      </c>
      <c r="J12" s="240">
        <v>10</v>
      </c>
      <c r="K12" s="241">
        <v>11</v>
      </c>
      <c r="L12" s="239">
        <v>12</v>
      </c>
      <c r="M12" s="242"/>
      <c r="N12" s="242"/>
      <c r="O12" s="243">
        <v>12</v>
      </c>
      <c r="P12" s="243"/>
      <c r="Q12" s="243"/>
      <c r="R12" s="243"/>
      <c r="S12" s="243">
        <v>13</v>
      </c>
      <c r="T12" s="243"/>
      <c r="U12" s="243"/>
      <c r="V12" s="243"/>
      <c r="W12" s="243">
        <v>14</v>
      </c>
      <c r="X12" s="243"/>
      <c r="Y12" s="243"/>
      <c r="Z12" s="243"/>
      <c r="AA12" s="244">
        <v>15</v>
      </c>
      <c r="AB12" s="196"/>
    </row>
    <row r="13" spans="1:28" s="230" customFormat="1" ht="11.25">
      <c r="A13" s="235" t="s">
        <v>41</v>
      </c>
      <c r="B13" s="236" t="s">
        <v>3</v>
      </c>
      <c r="C13" s="237" t="s">
        <v>20</v>
      </c>
      <c r="D13" s="237">
        <v>1</v>
      </c>
      <c r="E13" s="237" t="s">
        <v>21</v>
      </c>
      <c r="F13" s="237" t="s">
        <v>21</v>
      </c>
      <c r="G13" s="237" t="s">
        <v>20</v>
      </c>
      <c r="H13" s="237" t="s">
        <v>21</v>
      </c>
      <c r="I13" s="237" t="s">
        <v>22</v>
      </c>
      <c r="J13" s="237" t="s">
        <v>20</v>
      </c>
      <c r="K13" s="249">
        <f aca="true" t="shared" si="0" ref="K13:AA13">K14+K19+K25</f>
        <v>5661</v>
      </c>
      <c r="L13" s="249">
        <f t="shared" si="0"/>
        <v>470.4</v>
      </c>
      <c r="M13" s="249">
        <f t="shared" si="0"/>
        <v>470.5</v>
      </c>
      <c r="N13" s="249">
        <f t="shared" si="0"/>
        <v>471.6</v>
      </c>
      <c r="O13" s="249">
        <f t="shared" si="0"/>
        <v>1412.5</v>
      </c>
      <c r="P13" s="249">
        <f t="shared" si="0"/>
        <v>471.6</v>
      </c>
      <c r="Q13" s="249">
        <f t="shared" si="0"/>
        <v>472.7</v>
      </c>
      <c r="R13" s="249">
        <f t="shared" si="0"/>
        <v>471.6</v>
      </c>
      <c r="S13" s="249">
        <f t="shared" si="0"/>
        <v>1415.9</v>
      </c>
      <c r="T13" s="249">
        <f t="shared" si="0"/>
        <v>471.8</v>
      </c>
      <c r="U13" s="249">
        <f t="shared" si="0"/>
        <v>473</v>
      </c>
      <c r="V13" s="249">
        <f t="shared" si="0"/>
        <v>471.9</v>
      </c>
      <c r="W13" s="249">
        <f t="shared" si="0"/>
        <v>1416.7</v>
      </c>
      <c r="X13" s="249">
        <f t="shared" si="0"/>
        <v>471.9</v>
      </c>
      <c r="Y13" s="249">
        <f t="shared" si="0"/>
        <v>472.1</v>
      </c>
      <c r="Z13" s="249">
        <f t="shared" si="0"/>
        <v>471.9</v>
      </c>
      <c r="AA13" s="249">
        <f t="shared" si="0"/>
        <v>1415.9</v>
      </c>
      <c r="AB13" s="229">
        <f>AA13+W13+S13+O13</f>
        <v>5661</v>
      </c>
    </row>
    <row r="14" spans="1:28" ht="11.25">
      <c r="A14" s="218" t="s">
        <v>10</v>
      </c>
      <c r="B14" s="219" t="s">
        <v>11</v>
      </c>
      <c r="C14" s="220" t="s">
        <v>20</v>
      </c>
      <c r="D14" s="220">
        <v>1</v>
      </c>
      <c r="E14" s="220" t="s">
        <v>23</v>
      </c>
      <c r="F14" s="220" t="s">
        <v>21</v>
      </c>
      <c r="G14" s="220" t="s">
        <v>20</v>
      </c>
      <c r="H14" s="220" t="s">
        <v>21</v>
      </c>
      <c r="I14" s="220" t="s">
        <v>22</v>
      </c>
      <c r="J14" s="220" t="s">
        <v>20</v>
      </c>
      <c r="K14" s="221">
        <f>K16+K17+K18</f>
        <v>3138</v>
      </c>
      <c r="L14" s="221">
        <f aca="true" t="shared" si="1" ref="L14:AA14">L16+L17+L18</f>
        <v>260.5</v>
      </c>
      <c r="M14" s="221">
        <f t="shared" si="1"/>
        <v>260.5</v>
      </c>
      <c r="N14" s="221">
        <f t="shared" si="1"/>
        <v>261.5</v>
      </c>
      <c r="O14" s="221">
        <f t="shared" si="1"/>
        <v>782.5</v>
      </c>
      <c r="P14" s="221">
        <f t="shared" si="1"/>
        <v>261.5</v>
      </c>
      <c r="Q14" s="221">
        <f t="shared" si="1"/>
        <v>262.5</v>
      </c>
      <c r="R14" s="221">
        <f t="shared" si="1"/>
        <v>261.5</v>
      </c>
      <c r="S14" s="221">
        <f t="shared" si="1"/>
        <v>785.5</v>
      </c>
      <c r="T14" s="221">
        <f t="shared" si="1"/>
        <v>261.5</v>
      </c>
      <c r="U14" s="221">
        <f t="shared" si="1"/>
        <v>262.5</v>
      </c>
      <c r="V14" s="221">
        <f t="shared" si="1"/>
        <v>261.5</v>
      </c>
      <c r="W14" s="221">
        <f t="shared" si="1"/>
        <v>785.5</v>
      </c>
      <c r="X14" s="221">
        <f t="shared" si="1"/>
        <v>261.5</v>
      </c>
      <c r="Y14" s="221">
        <f t="shared" si="1"/>
        <v>261.5</v>
      </c>
      <c r="Z14" s="221">
        <f t="shared" si="1"/>
        <v>261.5</v>
      </c>
      <c r="AA14" s="221">
        <f t="shared" si="1"/>
        <v>784.5</v>
      </c>
      <c r="AB14" s="197">
        <f aca="true" t="shared" si="2" ref="AB14:AB40">AA14+W14+S14+O14</f>
        <v>3138</v>
      </c>
    </row>
    <row r="15" spans="1:28" ht="12.75" customHeight="1">
      <c r="A15" s="218" t="s">
        <v>12</v>
      </c>
      <c r="B15" s="219" t="s">
        <v>13</v>
      </c>
      <c r="C15" s="220">
        <v>182</v>
      </c>
      <c r="D15" s="220">
        <v>1</v>
      </c>
      <c r="E15" s="220" t="s">
        <v>23</v>
      </c>
      <c r="F15" s="220" t="s">
        <v>24</v>
      </c>
      <c r="G15" s="220" t="s">
        <v>20</v>
      </c>
      <c r="H15" s="220" t="s">
        <v>23</v>
      </c>
      <c r="I15" s="220" t="s">
        <v>22</v>
      </c>
      <c r="J15" s="220">
        <v>110</v>
      </c>
      <c r="K15" s="221">
        <f>K16+K17+K18</f>
        <v>3138</v>
      </c>
      <c r="L15" s="221">
        <f>L16+L17+L18</f>
        <v>260.5</v>
      </c>
      <c r="M15" s="221">
        <f aca="true" t="shared" si="3" ref="M15:AA15">M16+M17+M18</f>
        <v>260.5</v>
      </c>
      <c r="N15" s="221">
        <f t="shared" si="3"/>
        <v>261.5</v>
      </c>
      <c r="O15" s="221">
        <f t="shared" si="3"/>
        <v>782.5</v>
      </c>
      <c r="P15" s="221">
        <f t="shared" si="3"/>
        <v>261.5</v>
      </c>
      <c r="Q15" s="221">
        <f t="shared" si="3"/>
        <v>262.5</v>
      </c>
      <c r="R15" s="221">
        <f t="shared" si="3"/>
        <v>261.5</v>
      </c>
      <c r="S15" s="221">
        <f t="shared" si="3"/>
        <v>785.5</v>
      </c>
      <c r="T15" s="221">
        <f t="shared" si="3"/>
        <v>261.5</v>
      </c>
      <c r="U15" s="221">
        <f t="shared" si="3"/>
        <v>262.5</v>
      </c>
      <c r="V15" s="221">
        <f t="shared" si="3"/>
        <v>261.5</v>
      </c>
      <c r="W15" s="221">
        <f t="shared" si="3"/>
        <v>785.5</v>
      </c>
      <c r="X15" s="221">
        <f t="shared" si="3"/>
        <v>261.5</v>
      </c>
      <c r="Y15" s="221">
        <f t="shared" si="3"/>
        <v>261.5</v>
      </c>
      <c r="Z15" s="221">
        <f t="shared" si="3"/>
        <v>261.5</v>
      </c>
      <c r="AA15" s="221">
        <f t="shared" si="3"/>
        <v>784.5</v>
      </c>
      <c r="AB15" s="197">
        <f>AA15+W15+S15+O15</f>
        <v>3138</v>
      </c>
    </row>
    <row r="16" spans="1:28" ht="60" customHeight="1">
      <c r="A16" s="218"/>
      <c r="B16" s="148" t="s">
        <v>100</v>
      </c>
      <c r="C16" s="220">
        <v>182</v>
      </c>
      <c r="D16" s="220">
        <v>1</v>
      </c>
      <c r="E16" s="220" t="s">
        <v>23</v>
      </c>
      <c r="F16" s="220" t="s">
        <v>24</v>
      </c>
      <c r="G16" s="220" t="s">
        <v>44</v>
      </c>
      <c r="H16" s="220" t="s">
        <v>23</v>
      </c>
      <c r="I16" s="220" t="s">
        <v>22</v>
      </c>
      <c r="J16" s="220">
        <v>110</v>
      </c>
      <c r="K16" s="221">
        <v>3136</v>
      </c>
      <c r="L16" s="221">
        <v>260.5</v>
      </c>
      <c r="M16" s="221">
        <v>260.5</v>
      </c>
      <c r="N16" s="221">
        <v>261.5</v>
      </c>
      <c r="O16" s="221">
        <f>L16+M16+N16</f>
        <v>782.5</v>
      </c>
      <c r="P16" s="221">
        <v>261.5</v>
      </c>
      <c r="Q16" s="221">
        <v>261.5</v>
      </c>
      <c r="R16" s="221">
        <v>261.5</v>
      </c>
      <c r="S16" s="221">
        <f>P16+Q16+R16</f>
        <v>784.5</v>
      </c>
      <c r="T16" s="221">
        <v>261.5</v>
      </c>
      <c r="U16" s="221">
        <v>261.5</v>
      </c>
      <c r="V16" s="221">
        <v>261.5</v>
      </c>
      <c r="W16" s="221">
        <f>T16+U16+V16</f>
        <v>784.5</v>
      </c>
      <c r="X16" s="221">
        <v>261.5</v>
      </c>
      <c r="Y16" s="221">
        <v>261.5</v>
      </c>
      <c r="Z16" s="221">
        <v>261.5</v>
      </c>
      <c r="AA16" s="221">
        <f>X16+Y16+Z16</f>
        <v>784.5</v>
      </c>
      <c r="AB16" s="197">
        <f t="shared" si="2"/>
        <v>3136</v>
      </c>
    </row>
    <row r="17" spans="1:28" ht="42">
      <c r="A17" s="218"/>
      <c r="B17" s="320" t="s">
        <v>184</v>
      </c>
      <c r="C17" s="29">
        <v>182</v>
      </c>
      <c r="D17" s="38">
        <v>1</v>
      </c>
      <c r="E17" s="29" t="s">
        <v>23</v>
      </c>
      <c r="F17" s="38" t="s">
        <v>24</v>
      </c>
      <c r="G17" s="154" t="s">
        <v>31</v>
      </c>
      <c r="H17" s="38" t="s">
        <v>23</v>
      </c>
      <c r="I17" s="29" t="s">
        <v>22</v>
      </c>
      <c r="J17" s="255">
        <v>110</v>
      </c>
      <c r="K17" s="222">
        <v>1</v>
      </c>
      <c r="L17" s="222">
        <v>0</v>
      </c>
      <c r="M17" s="222">
        <v>0</v>
      </c>
      <c r="N17" s="222">
        <v>0</v>
      </c>
      <c r="O17" s="221">
        <f>L17+M17+N17</f>
        <v>0</v>
      </c>
      <c r="P17" s="222">
        <v>0</v>
      </c>
      <c r="Q17" s="222">
        <v>1</v>
      </c>
      <c r="R17" s="222">
        <v>0</v>
      </c>
      <c r="S17" s="221">
        <f>P17+Q17+R17</f>
        <v>1</v>
      </c>
      <c r="T17" s="222">
        <v>0</v>
      </c>
      <c r="U17" s="222">
        <v>0</v>
      </c>
      <c r="V17" s="222">
        <v>0</v>
      </c>
      <c r="W17" s="221">
        <f>T17+U17+V17</f>
        <v>0</v>
      </c>
      <c r="X17" s="222">
        <v>0</v>
      </c>
      <c r="Y17" s="222">
        <v>0</v>
      </c>
      <c r="Z17" s="222">
        <v>0</v>
      </c>
      <c r="AA17" s="221">
        <f>X17+Y17+Z17</f>
        <v>0</v>
      </c>
      <c r="AB17" s="204">
        <f t="shared" si="2"/>
        <v>1</v>
      </c>
    </row>
    <row r="18" spans="1:28" ht="73.5">
      <c r="A18" s="218"/>
      <c r="B18" s="320" t="s">
        <v>185</v>
      </c>
      <c r="C18" s="29">
        <v>182</v>
      </c>
      <c r="D18" s="38">
        <v>1</v>
      </c>
      <c r="E18" s="29" t="s">
        <v>23</v>
      </c>
      <c r="F18" s="38" t="s">
        <v>24</v>
      </c>
      <c r="G18" s="154" t="s">
        <v>140</v>
      </c>
      <c r="H18" s="38" t="s">
        <v>23</v>
      </c>
      <c r="I18" s="29" t="s">
        <v>22</v>
      </c>
      <c r="J18" s="255">
        <v>110</v>
      </c>
      <c r="K18" s="222">
        <v>1</v>
      </c>
      <c r="L18" s="222">
        <v>0</v>
      </c>
      <c r="M18" s="222">
        <v>0</v>
      </c>
      <c r="N18" s="222">
        <v>0</v>
      </c>
      <c r="O18" s="221">
        <f>L18+M18+N18</f>
        <v>0</v>
      </c>
      <c r="P18" s="222">
        <v>0</v>
      </c>
      <c r="Q18" s="222">
        <v>0</v>
      </c>
      <c r="R18" s="222">
        <v>0</v>
      </c>
      <c r="S18" s="221">
        <f>P18+Q18+R18</f>
        <v>0</v>
      </c>
      <c r="T18" s="222">
        <v>0</v>
      </c>
      <c r="U18" s="222">
        <v>1</v>
      </c>
      <c r="V18" s="222">
        <v>0</v>
      </c>
      <c r="W18" s="221">
        <f>T18+U18+V18</f>
        <v>1</v>
      </c>
      <c r="X18" s="222">
        <v>0</v>
      </c>
      <c r="Y18" s="222">
        <v>0</v>
      </c>
      <c r="Z18" s="222">
        <v>0</v>
      </c>
      <c r="AA18" s="221">
        <f>X18+Y18+Z18</f>
        <v>0</v>
      </c>
      <c r="AB18" s="204">
        <f t="shared" si="2"/>
        <v>1</v>
      </c>
    </row>
    <row r="19" spans="1:28" ht="32.25" customHeight="1">
      <c r="A19" s="223" t="s">
        <v>26</v>
      </c>
      <c r="B19" s="148" t="s">
        <v>141</v>
      </c>
      <c r="C19" s="220" t="s">
        <v>20</v>
      </c>
      <c r="D19" s="220">
        <v>1</v>
      </c>
      <c r="E19" s="224" t="s">
        <v>60</v>
      </c>
      <c r="F19" s="220" t="s">
        <v>21</v>
      </c>
      <c r="G19" s="220" t="s">
        <v>20</v>
      </c>
      <c r="H19" s="220" t="s">
        <v>21</v>
      </c>
      <c r="I19" s="220" t="s">
        <v>22</v>
      </c>
      <c r="J19" s="220" t="s">
        <v>20</v>
      </c>
      <c r="K19" s="205">
        <f>K20</f>
        <v>621</v>
      </c>
      <c r="L19" s="205">
        <f aca="true" t="shared" si="4" ref="L19:AA19">L20</f>
        <v>51.6</v>
      </c>
      <c r="M19" s="205">
        <f t="shared" si="4"/>
        <v>51.6</v>
      </c>
      <c r="N19" s="205">
        <f t="shared" si="4"/>
        <v>51.6</v>
      </c>
      <c r="O19" s="205">
        <f t="shared" si="4"/>
        <v>154.8</v>
      </c>
      <c r="P19" s="205">
        <f t="shared" si="4"/>
        <v>51.7</v>
      </c>
      <c r="Q19" s="205">
        <f t="shared" si="4"/>
        <v>51.8</v>
      </c>
      <c r="R19" s="205">
        <f t="shared" si="4"/>
        <v>51.7</v>
      </c>
      <c r="S19" s="205">
        <f t="shared" si="4"/>
        <v>155.2</v>
      </c>
      <c r="T19" s="205">
        <f t="shared" si="4"/>
        <v>51.7</v>
      </c>
      <c r="U19" s="205">
        <f t="shared" si="4"/>
        <v>51.9</v>
      </c>
      <c r="V19" s="205">
        <f t="shared" si="4"/>
        <v>51.8</v>
      </c>
      <c r="W19" s="205">
        <f t="shared" si="4"/>
        <v>155.4</v>
      </c>
      <c r="X19" s="205">
        <f t="shared" si="4"/>
        <v>51.8</v>
      </c>
      <c r="Y19" s="205">
        <f t="shared" si="4"/>
        <v>52</v>
      </c>
      <c r="Z19" s="205">
        <f t="shared" si="4"/>
        <v>51.8</v>
      </c>
      <c r="AA19" s="205">
        <f t="shared" si="4"/>
        <v>155.6</v>
      </c>
      <c r="AB19" s="204">
        <f t="shared" si="2"/>
        <v>621</v>
      </c>
    </row>
    <row r="20" spans="1:28" ht="21">
      <c r="A20" s="223" t="s">
        <v>27</v>
      </c>
      <c r="B20" s="148" t="s">
        <v>142</v>
      </c>
      <c r="C20" s="220" t="s">
        <v>20</v>
      </c>
      <c r="D20" s="220">
        <v>1</v>
      </c>
      <c r="E20" s="224" t="s">
        <v>60</v>
      </c>
      <c r="F20" s="224" t="s">
        <v>24</v>
      </c>
      <c r="G20" s="220" t="s">
        <v>20</v>
      </c>
      <c r="H20" s="224" t="s">
        <v>23</v>
      </c>
      <c r="I20" s="220" t="s">
        <v>22</v>
      </c>
      <c r="J20" s="220" t="s">
        <v>20</v>
      </c>
      <c r="K20" s="205">
        <f>K21+K22+K23+K24</f>
        <v>621</v>
      </c>
      <c r="L20" s="205">
        <f aca="true" t="shared" si="5" ref="L20:AA20">L21+L22+L23+L24</f>
        <v>51.6</v>
      </c>
      <c r="M20" s="205">
        <f t="shared" si="5"/>
        <v>51.6</v>
      </c>
      <c r="N20" s="205">
        <f t="shared" si="5"/>
        <v>51.6</v>
      </c>
      <c r="O20" s="205">
        <f t="shared" si="5"/>
        <v>154.8</v>
      </c>
      <c r="P20" s="205">
        <f t="shared" si="5"/>
        <v>51.7</v>
      </c>
      <c r="Q20" s="205">
        <f t="shared" si="5"/>
        <v>51.8</v>
      </c>
      <c r="R20" s="205">
        <f t="shared" si="5"/>
        <v>51.7</v>
      </c>
      <c r="S20" s="205">
        <f t="shared" si="5"/>
        <v>155.2</v>
      </c>
      <c r="T20" s="205">
        <f t="shared" si="5"/>
        <v>51.7</v>
      </c>
      <c r="U20" s="205">
        <f t="shared" si="5"/>
        <v>51.9</v>
      </c>
      <c r="V20" s="205">
        <f t="shared" si="5"/>
        <v>51.8</v>
      </c>
      <c r="W20" s="205">
        <f t="shared" si="5"/>
        <v>155.4</v>
      </c>
      <c r="X20" s="205">
        <f t="shared" si="5"/>
        <v>51.8</v>
      </c>
      <c r="Y20" s="205">
        <f t="shared" si="5"/>
        <v>52</v>
      </c>
      <c r="Z20" s="205">
        <f t="shared" si="5"/>
        <v>51.8</v>
      </c>
      <c r="AA20" s="205">
        <f t="shared" si="5"/>
        <v>155.6</v>
      </c>
      <c r="AB20" s="204">
        <f t="shared" si="2"/>
        <v>621</v>
      </c>
    </row>
    <row r="21" spans="1:28" ht="63">
      <c r="A21" s="218"/>
      <c r="B21" s="148" t="s">
        <v>144</v>
      </c>
      <c r="C21" s="220">
        <v>100</v>
      </c>
      <c r="D21" s="220">
        <v>1</v>
      </c>
      <c r="E21" s="224" t="s">
        <v>60</v>
      </c>
      <c r="F21" s="224" t="s">
        <v>24</v>
      </c>
      <c r="G21" s="220">
        <v>230</v>
      </c>
      <c r="H21" s="224" t="s">
        <v>23</v>
      </c>
      <c r="I21" s="220" t="s">
        <v>22</v>
      </c>
      <c r="J21" s="220">
        <v>110</v>
      </c>
      <c r="K21" s="205">
        <v>281.1</v>
      </c>
      <c r="L21" s="205">
        <v>23.4</v>
      </c>
      <c r="M21" s="205">
        <v>23.4</v>
      </c>
      <c r="N21" s="205">
        <v>23.4</v>
      </c>
      <c r="O21" s="205">
        <f>L21+M21+N21</f>
        <v>70.2</v>
      </c>
      <c r="P21" s="205">
        <v>23.4</v>
      </c>
      <c r="Q21" s="205">
        <v>23.5</v>
      </c>
      <c r="R21" s="205">
        <v>23.4</v>
      </c>
      <c r="S21" s="205">
        <f>P21+Q21+R21</f>
        <v>70.3</v>
      </c>
      <c r="T21" s="205">
        <v>23.4</v>
      </c>
      <c r="U21" s="205">
        <v>23.5</v>
      </c>
      <c r="V21" s="205">
        <v>23.4</v>
      </c>
      <c r="W21" s="205">
        <f>T21+U21+V21</f>
        <v>70.3</v>
      </c>
      <c r="X21" s="205">
        <v>23.4</v>
      </c>
      <c r="Y21" s="205">
        <v>23.5</v>
      </c>
      <c r="Z21" s="205">
        <v>23.4</v>
      </c>
      <c r="AA21" s="205">
        <f>X21+Y21+Z21</f>
        <v>70.3</v>
      </c>
      <c r="AB21" s="204">
        <f>AA21+W21+S21+O21</f>
        <v>281.1</v>
      </c>
    </row>
    <row r="22" spans="1:28" ht="73.5">
      <c r="A22" s="218"/>
      <c r="B22" s="148" t="s">
        <v>145</v>
      </c>
      <c r="C22" s="220">
        <v>100</v>
      </c>
      <c r="D22" s="220">
        <v>1</v>
      </c>
      <c r="E22" s="224" t="s">
        <v>60</v>
      </c>
      <c r="F22" s="224" t="s">
        <v>24</v>
      </c>
      <c r="G22" s="220">
        <v>240</v>
      </c>
      <c r="H22" s="224" t="s">
        <v>23</v>
      </c>
      <c r="I22" s="220" t="s">
        <v>22</v>
      </c>
      <c r="J22" s="220">
        <v>110</v>
      </c>
      <c r="K22" s="205">
        <v>2.1</v>
      </c>
      <c r="L22" s="205">
        <v>0.1</v>
      </c>
      <c r="M22" s="205">
        <v>0.1</v>
      </c>
      <c r="N22" s="205">
        <v>0.1</v>
      </c>
      <c r="O22" s="205">
        <f>L22+M22+N22</f>
        <v>0.3</v>
      </c>
      <c r="P22" s="205">
        <v>0.2</v>
      </c>
      <c r="Q22" s="205">
        <v>0.2</v>
      </c>
      <c r="R22" s="205">
        <v>0.2</v>
      </c>
      <c r="S22" s="205">
        <f>P22+Q22+R22</f>
        <v>0.6</v>
      </c>
      <c r="T22" s="205">
        <v>0.2</v>
      </c>
      <c r="U22" s="205">
        <v>0.2</v>
      </c>
      <c r="V22" s="205">
        <v>0.2</v>
      </c>
      <c r="W22" s="205">
        <f>T22+U22+V22</f>
        <v>0.6</v>
      </c>
      <c r="X22" s="205">
        <v>0.2</v>
      </c>
      <c r="Y22" s="205">
        <v>0.2</v>
      </c>
      <c r="Z22" s="205">
        <v>0.2</v>
      </c>
      <c r="AA22" s="205">
        <f>X22+Y22+Z22</f>
        <v>0.6</v>
      </c>
      <c r="AB22" s="204">
        <f t="shared" si="2"/>
        <v>2.1</v>
      </c>
    </row>
    <row r="23" spans="1:28" ht="63">
      <c r="A23" s="218"/>
      <c r="B23" s="148" t="s">
        <v>146</v>
      </c>
      <c r="C23" s="220">
        <v>100</v>
      </c>
      <c r="D23" s="220">
        <v>1</v>
      </c>
      <c r="E23" s="224" t="s">
        <v>60</v>
      </c>
      <c r="F23" s="224" t="s">
        <v>24</v>
      </c>
      <c r="G23" s="220">
        <v>250</v>
      </c>
      <c r="H23" s="224" t="s">
        <v>23</v>
      </c>
      <c r="I23" s="220" t="s">
        <v>22</v>
      </c>
      <c r="J23" s="220">
        <v>110</v>
      </c>
      <c r="K23" s="205">
        <v>385.3</v>
      </c>
      <c r="L23" s="205">
        <v>32.1</v>
      </c>
      <c r="M23" s="205">
        <v>32.1</v>
      </c>
      <c r="N23" s="205">
        <v>32.1</v>
      </c>
      <c r="O23" s="205">
        <f>L23+M23+N23</f>
        <v>96.3</v>
      </c>
      <c r="P23" s="205">
        <v>32.1</v>
      </c>
      <c r="Q23" s="205">
        <v>32.1</v>
      </c>
      <c r="R23" s="205">
        <v>32.1</v>
      </c>
      <c r="S23" s="205">
        <f>P23+Q23+R23</f>
        <v>96.3</v>
      </c>
      <c r="T23" s="205">
        <v>32.1</v>
      </c>
      <c r="U23" s="205">
        <v>32.1</v>
      </c>
      <c r="V23" s="205">
        <v>32.1</v>
      </c>
      <c r="W23" s="205">
        <f>T23+U23+V23</f>
        <v>96.3</v>
      </c>
      <c r="X23" s="205">
        <v>32.1</v>
      </c>
      <c r="Y23" s="205">
        <v>32.2</v>
      </c>
      <c r="Z23" s="205">
        <v>32.1</v>
      </c>
      <c r="AA23" s="205">
        <f>X23+Y23+Z23</f>
        <v>96.4</v>
      </c>
      <c r="AB23" s="204">
        <f t="shared" si="2"/>
        <v>385.3</v>
      </c>
    </row>
    <row r="24" spans="1:28" ht="63">
      <c r="A24" s="218"/>
      <c r="B24" s="148" t="s">
        <v>147</v>
      </c>
      <c r="C24" s="220">
        <v>100</v>
      </c>
      <c r="D24" s="220">
        <v>1</v>
      </c>
      <c r="E24" s="224" t="s">
        <v>60</v>
      </c>
      <c r="F24" s="224" t="s">
        <v>24</v>
      </c>
      <c r="G24" s="220">
        <v>260</v>
      </c>
      <c r="H24" s="224" t="s">
        <v>23</v>
      </c>
      <c r="I24" s="220" t="s">
        <v>22</v>
      </c>
      <c r="J24" s="220">
        <v>110</v>
      </c>
      <c r="K24" s="205">
        <v>-47.5</v>
      </c>
      <c r="L24" s="205">
        <v>-4</v>
      </c>
      <c r="M24" s="205">
        <v>-4</v>
      </c>
      <c r="N24" s="205">
        <v>-4</v>
      </c>
      <c r="O24" s="205">
        <f>L24+M24+N24</f>
        <v>-12</v>
      </c>
      <c r="P24" s="205">
        <v>-4</v>
      </c>
      <c r="Q24" s="205">
        <v>-4</v>
      </c>
      <c r="R24" s="205">
        <v>-4</v>
      </c>
      <c r="S24" s="205">
        <f>P24+Q24+R24</f>
        <v>-12</v>
      </c>
      <c r="T24" s="205">
        <v>-4</v>
      </c>
      <c r="U24" s="205">
        <v>-3.9</v>
      </c>
      <c r="V24" s="205">
        <v>-3.9</v>
      </c>
      <c r="W24" s="205">
        <f>T24+U24+V24</f>
        <v>-11.8</v>
      </c>
      <c r="X24" s="205">
        <v>-3.9</v>
      </c>
      <c r="Y24" s="205">
        <v>-3.9</v>
      </c>
      <c r="Z24" s="205">
        <v>-3.9</v>
      </c>
      <c r="AA24" s="205">
        <f>X24+Y24+Z24</f>
        <v>-11.7</v>
      </c>
      <c r="AB24" s="204">
        <f t="shared" si="2"/>
        <v>-47.5</v>
      </c>
    </row>
    <row r="25" spans="1:28" ht="18.75" customHeight="1">
      <c r="A25" s="218" t="s">
        <v>34</v>
      </c>
      <c r="B25" s="219" t="s">
        <v>28</v>
      </c>
      <c r="C25" s="220" t="s">
        <v>20</v>
      </c>
      <c r="D25" s="220">
        <v>1</v>
      </c>
      <c r="E25" s="220" t="s">
        <v>30</v>
      </c>
      <c r="F25" s="220" t="s">
        <v>21</v>
      </c>
      <c r="G25" s="220" t="s">
        <v>20</v>
      </c>
      <c r="H25" s="220" t="s">
        <v>21</v>
      </c>
      <c r="I25" s="220" t="s">
        <v>22</v>
      </c>
      <c r="J25" s="220" t="s">
        <v>20</v>
      </c>
      <c r="K25" s="205">
        <f aca="true" t="shared" si="6" ref="K25:AA25">K26+K30</f>
        <v>1902</v>
      </c>
      <c r="L25" s="205">
        <f t="shared" si="6"/>
        <v>158.3</v>
      </c>
      <c r="M25" s="205">
        <f t="shared" si="6"/>
        <v>158.4</v>
      </c>
      <c r="N25" s="205">
        <f t="shared" si="6"/>
        <v>158.5</v>
      </c>
      <c r="O25" s="205">
        <f t="shared" si="6"/>
        <v>475.2</v>
      </c>
      <c r="P25" s="205">
        <f t="shared" si="6"/>
        <v>158.4</v>
      </c>
      <c r="Q25" s="205">
        <f t="shared" si="6"/>
        <v>158.4</v>
      </c>
      <c r="R25" s="205">
        <f t="shared" si="6"/>
        <v>158.4</v>
      </c>
      <c r="S25" s="205">
        <f t="shared" si="6"/>
        <v>475.2</v>
      </c>
      <c r="T25" s="205">
        <f t="shared" si="6"/>
        <v>158.6</v>
      </c>
      <c r="U25" s="205">
        <f t="shared" si="6"/>
        <v>158.6</v>
      </c>
      <c r="V25" s="205">
        <f t="shared" si="6"/>
        <v>158.6</v>
      </c>
      <c r="W25" s="205">
        <f t="shared" si="6"/>
        <v>475.8</v>
      </c>
      <c r="X25" s="205">
        <f t="shared" si="6"/>
        <v>158.6</v>
      </c>
      <c r="Y25" s="205">
        <f t="shared" si="6"/>
        <v>158.6</v>
      </c>
      <c r="Z25" s="205">
        <f t="shared" si="6"/>
        <v>158.6</v>
      </c>
      <c r="AA25" s="205">
        <f t="shared" si="6"/>
        <v>475.8</v>
      </c>
      <c r="AB25" s="204">
        <f t="shared" si="2"/>
        <v>1902</v>
      </c>
    </row>
    <row r="26" spans="1:28" ht="11.25">
      <c r="A26" s="218" t="s">
        <v>36</v>
      </c>
      <c r="B26" s="219" t="s">
        <v>29</v>
      </c>
      <c r="C26" s="220">
        <v>182</v>
      </c>
      <c r="D26" s="220">
        <v>1</v>
      </c>
      <c r="E26" s="220" t="s">
        <v>30</v>
      </c>
      <c r="F26" s="220" t="s">
        <v>23</v>
      </c>
      <c r="G26" s="220" t="s">
        <v>20</v>
      </c>
      <c r="H26" s="220" t="s">
        <v>21</v>
      </c>
      <c r="I26" s="220" t="s">
        <v>22</v>
      </c>
      <c r="J26" s="220">
        <v>110</v>
      </c>
      <c r="K26" s="205">
        <f>K27</f>
        <v>194</v>
      </c>
      <c r="L26" s="205">
        <f>L27</f>
        <v>16.1</v>
      </c>
      <c r="M26" s="205">
        <f aca="true" t="shared" si="7" ref="M26:Z26">M27</f>
        <v>16.2</v>
      </c>
      <c r="N26" s="205">
        <f t="shared" si="7"/>
        <v>16.2</v>
      </c>
      <c r="O26" s="205">
        <f t="shared" si="7"/>
        <v>48.5</v>
      </c>
      <c r="P26" s="205">
        <f t="shared" si="7"/>
        <v>16.1</v>
      </c>
      <c r="Q26" s="205">
        <f t="shared" si="7"/>
        <v>16.1</v>
      </c>
      <c r="R26" s="205">
        <f t="shared" si="7"/>
        <v>16.1</v>
      </c>
      <c r="S26" s="205">
        <f t="shared" si="7"/>
        <v>48.3</v>
      </c>
      <c r="T26" s="205">
        <f t="shared" si="7"/>
        <v>16.2</v>
      </c>
      <c r="U26" s="205">
        <f t="shared" si="7"/>
        <v>16.2</v>
      </c>
      <c r="V26" s="205">
        <f t="shared" si="7"/>
        <v>16.2</v>
      </c>
      <c r="W26" s="205">
        <f t="shared" si="7"/>
        <v>48.6</v>
      </c>
      <c r="X26" s="205">
        <f t="shared" si="7"/>
        <v>16.2</v>
      </c>
      <c r="Y26" s="205">
        <f t="shared" si="7"/>
        <v>16.2</v>
      </c>
      <c r="Z26" s="205">
        <f t="shared" si="7"/>
        <v>16.2</v>
      </c>
      <c r="AA26" s="205">
        <f>AA27</f>
        <v>48.6</v>
      </c>
      <c r="AB26" s="204">
        <f t="shared" si="2"/>
        <v>194</v>
      </c>
    </row>
    <row r="27" spans="1:28" s="139" customFormat="1" ht="36.75" customHeight="1">
      <c r="A27" s="218"/>
      <c r="B27" s="461" t="s">
        <v>159</v>
      </c>
      <c r="C27" s="220">
        <v>182</v>
      </c>
      <c r="D27" s="220">
        <v>1</v>
      </c>
      <c r="E27" s="220" t="s">
        <v>30</v>
      </c>
      <c r="F27" s="220" t="s">
        <v>23</v>
      </c>
      <c r="G27" s="220" t="s">
        <v>31</v>
      </c>
      <c r="H27" s="220">
        <v>13</v>
      </c>
      <c r="I27" s="220" t="s">
        <v>22</v>
      </c>
      <c r="J27" s="220">
        <v>110</v>
      </c>
      <c r="K27" s="205">
        <v>194</v>
      </c>
      <c r="L27" s="205">
        <v>16.1</v>
      </c>
      <c r="M27" s="205">
        <v>16.2</v>
      </c>
      <c r="N27" s="205">
        <v>16.2</v>
      </c>
      <c r="O27" s="205">
        <f>L27+M27+N27</f>
        <v>48.5</v>
      </c>
      <c r="P27" s="205">
        <v>16.1</v>
      </c>
      <c r="Q27" s="205">
        <v>16.1</v>
      </c>
      <c r="R27" s="205">
        <v>16.1</v>
      </c>
      <c r="S27" s="205">
        <f>P27+Q27+R27</f>
        <v>48.3</v>
      </c>
      <c r="T27" s="205">
        <v>16.2</v>
      </c>
      <c r="U27" s="205">
        <v>16.2</v>
      </c>
      <c r="V27" s="205">
        <v>16.2</v>
      </c>
      <c r="W27" s="205">
        <f>T27+U27+V27</f>
        <v>48.6</v>
      </c>
      <c r="X27" s="205">
        <v>16.2</v>
      </c>
      <c r="Y27" s="205">
        <v>16.2</v>
      </c>
      <c r="Z27" s="205">
        <v>16.2</v>
      </c>
      <c r="AA27" s="205">
        <f>X27+Y27+Z27</f>
        <v>48.6</v>
      </c>
      <c r="AB27" s="204">
        <f t="shared" si="2"/>
        <v>194</v>
      </c>
    </row>
    <row r="28" spans="1:28" ht="12" customHeight="1" hidden="1">
      <c r="A28" s="218"/>
      <c r="B28" s="461"/>
      <c r="C28" s="220"/>
      <c r="D28" s="220"/>
      <c r="E28" s="220"/>
      <c r="F28" s="220"/>
      <c r="G28" s="220"/>
      <c r="H28" s="220"/>
      <c r="I28" s="220"/>
      <c r="J28" s="220"/>
      <c r="K28" s="222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4">
        <f t="shared" si="2"/>
        <v>0</v>
      </c>
    </row>
    <row r="29" spans="1:28" ht="11.25" hidden="1">
      <c r="A29" s="218"/>
      <c r="B29" s="461"/>
      <c r="C29" s="220"/>
      <c r="D29" s="220"/>
      <c r="E29" s="220"/>
      <c r="F29" s="220"/>
      <c r="G29" s="220"/>
      <c r="H29" s="220"/>
      <c r="I29" s="220"/>
      <c r="J29" s="220"/>
      <c r="K29" s="222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04">
        <f t="shared" si="2"/>
        <v>0</v>
      </c>
    </row>
    <row r="30" spans="1:28" ht="11.25">
      <c r="A30" s="218" t="s">
        <v>143</v>
      </c>
      <c r="B30" s="219" t="s">
        <v>33</v>
      </c>
      <c r="C30" s="220">
        <v>182</v>
      </c>
      <c r="D30" s="220">
        <v>1</v>
      </c>
      <c r="E30" s="220" t="s">
        <v>30</v>
      </c>
      <c r="F30" s="220" t="s">
        <v>30</v>
      </c>
      <c r="G30" s="220" t="s">
        <v>20</v>
      </c>
      <c r="H30" s="220" t="s">
        <v>21</v>
      </c>
      <c r="I30" s="220" t="s">
        <v>22</v>
      </c>
      <c r="J30" s="220">
        <v>110</v>
      </c>
      <c r="K30" s="205">
        <f aca="true" t="shared" si="8" ref="K30:AA30">K31+K34</f>
        <v>1708</v>
      </c>
      <c r="L30" s="205">
        <f t="shared" si="8"/>
        <v>142.2</v>
      </c>
      <c r="M30" s="205">
        <f t="shared" si="8"/>
        <v>142.2</v>
      </c>
      <c r="N30" s="205">
        <f t="shared" si="8"/>
        <v>142.3</v>
      </c>
      <c r="O30" s="205">
        <f t="shared" si="8"/>
        <v>426.7</v>
      </c>
      <c r="P30" s="205">
        <f t="shared" si="8"/>
        <v>142.3</v>
      </c>
      <c r="Q30" s="205">
        <f t="shared" si="8"/>
        <v>142.3</v>
      </c>
      <c r="R30" s="205">
        <f t="shared" si="8"/>
        <v>142.3</v>
      </c>
      <c r="S30" s="205">
        <f t="shared" si="8"/>
        <v>426.9</v>
      </c>
      <c r="T30" s="205">
        <f t="shared" si="8"/>
        <v>142.4</v>
      </c>
      <c r="U30" s="205">
        <f t="shared" si="8"/>
        <v>142.4</v>
      </c>
      <c r="V30" s="205">
        <f t="shared" si="8"/>
        <v>142.4</v>
      </c>
      <c r="W30" s="205">
        <f t="shared" si="8"/>
        <v>427.2</v>
      </c>
      <c r="X30" s="205">
        <f t="shared" si="8"/>
        <v>142.4</v>
      </c>
      <c r="Y30" s="205">
        <f t="shared" si="8"/>
        <v>142.4</v>
      </c>
      <c r="Z30" s="205">
        <f t="shared" si="8"/>
        <v>142.4</v>
      </c>
      <c r="AA30" s="205">
        <f t="shared" si="8"/>
        <v>427.2</v>
      </c>
      <c r="AB30" s="204">
        <f t="shared" si="2"/>
        <v>1708</v>
      </c>
    </row>
    <row r="31" spans="1:28" ht="22.5" customHeight="1">
      <c r="A31" s="223"/>
      <c r="B31" s="148" t="s">
        <v>155</v>
      </c>
      <c r="C31" s="223">
        <v>182</v>
      </c>
      <c r="D31" s="223">
        <v>1</v>
      </c>
      <c r="E31" s="223" t="s">
        <v>30</v>
      </c>
      <c r="F31" s="223" t="s">
        <v>30</v>
      </c>
      <c r="G31" s="226" t="s">
        <v>31</v>
      </c>
      <c r="H31" s="226" t="s">
        <v>60</v>
      </c>
      <c r="I31" s="223" t="s">
        <v>22</v>
      </c>
      <c r="J31" s="223">
        <v>110</v>
      </c>
      <c r="K31" s="225">
        <f>K32</f>
        <v>1659</v>
      </c>
      <c r="L31" s="225">
        <f aca="true" t="shared" si="9" ref="L31:AA31">L32</f>
        <v>138.2</v>
      </c>
      <c r="M31" s="225">
        <f t="shared" si="9"/>
        <v>138.2</v>
      </c>
      <c r="N31" s="225">
        <f t="shared" si="9"/>
        <v>138.2</v>
      </c>
      <c r="O31" s="225">
        <f>O32</f>
        <v>414.6</v>
      </c>
      <c r="P31" s="225">
        <f t="shared" si="9"/>
        <v>138.2</v>
      </c>
      <c r="Q31" s="225">
        <f t="shared" si="9"/>
        <v>138.2</v>
      </c>
      <c r="R31" s="225">
        <f t="shared" si="9"/>
        <v>138.2</v>
      </c>
      <c r="S31" s="225">
        <f t="shared" si="9"/>
        <v>414.6</v>
      </c>
      <c r="T31" s="225">
        <f t="shared" si="9"/>
        <v>138.3</v>
      </c>
      <c r="U31" s="225">
        <f t="shared" si="9"/>
        <v>138.3</v>
      </c>
      <c r="V31" s="225">
        <f t="shared" si="9"/>
        <v>138.3</v>
      </c>
      <c r="W31" s="225">
        <f t="shared" si="9"/>
        <v>414.9</v>
      </c>
      <c r="X31" s="225">
        <f t="shared" si="9"/>
        <v>138.3</v>
      </c>
      <c r="Y31" s="225">
        <f t="shared" si="9"/>
        <v>138.3</v>
      </c>
      <c r="Z31" s="225">
        <f t="shared" si="9"/>
        <v>138.3</v>
      </c>
      <c r="AA31" s="225">
        <f t="shared" si="9"/>
        <v>414.9</v>
      </c>
      <c r="AB31" s="204">
        <f t="shared" si="2"/>
        <v>1659</v>
      </c>
    </row>
    <row r="32" spans="1:28" ht="31.5">
      <c r="A32" s="223"/>
      <c r="B32" s="148" t="s">
        <v>154</v>
      </c>
      <c r="C32" s="223">
        <v>182</v>
      </c>
      <c r="D32" s="223">
        <v>1</v>
      </c>
      <c r="E32" s="223" t="s">
        <v>30</v>
      </c>
      <c r="F32" s="223" t="s">
        <v>30</v>
      </c>
      <c r="G32" s="226" t="s">
        <v>153</v>
      </c>
      <c r="H32" s="223">
        <v>13</v>
      </c>
      <c r="I32" s="223" t="s">
        <v>22</v>
      </c>
      <c r="J32" s="223">
        <v>110</v>
      </c>
      <c r="K32" s="205">
        <v>1659</v>
      </c>
      <c r="L32" s="205">
        <v>138.2</v>
      </c>
      <c r="M32" s="205">
        <v>138.2</v>
      </c>
      <c r="N32" s="205">
        <v>138.2</v>
      </c>
      <c r="O32" s="205">
        <f>L32+M32+N32</f>
        <v>414.6</v>
      </c>
      <c r="P32" s="205">
        <v>138.2</v>
      </c>
      <c r="Q32" s="205">
        <v>138.2</v>
      </c>
      <c r="R32" s="205">
        <v>138.2</v>
      </c>
      <c r="S32" s="205">
        <f>P32+Q32+R32</f>
        <v>414.6</v>
      </c>
      <c r="T32" s="205">
        <v>138.3</v>
      </c>
      <c r="U32" s="205">
        <v>138.3</v>
      </c>
      <c r="V32" s="205">
        <v>138.3</v>
      </c>
      <c r="W32" s="205">
        <f>T32+U32+V32</f>
        <v>414.9</v>
      </c>
      <c r="X32" s="205">
        <v>138.3</v>
      </c>
      <c r="Y32" s="205">
        <v>138.3</v>
      </c>
      <c r="Z32" s="205">
        <v>138.3</v>
      </c>
      <c r="AA32" s="205">
        <f>X32+Y32+Z32</f>
        <v>414.9</v>
      </c>
      <c r="AB32" s="204">
        <f t="shared" si="2"/>
        <v>1659</v>
      </c>
    </row>
    <row r="33" spans="1:28" ht="21.75" customHeight="1">
      <c r="A33" s="218"/>
      <c r="B33" s="148" t="s">
        <v>158</v>
      </c>
      <c r="C33" s="220">
        <v>182</v>
      </c>
      <c r="D33" s="220">
        <v>1</v>
      </c>
      <c r="E33" s="220" t="s">
        <v>30</v>
      </c>
      <c r="F33" s="220" t="s">
        <v>30</v>
      </c>
      <c r="G33" s="224" t="s">
        <v>140</v>
      </c>
      <c r="H33" s="220" t="s">
        <v>21</v>
      </c>
      <c r="I33" s="220" t="s">
        <v>22</v>
      </c>
      <c r="J33" s="220">
        <v>110</v>
      </c>
      <c r="K33" s="205">
        <f>K34</f>
        <v>49</v>
      </c>
      <c r="L33" s="205">
        <f aca="true" t="shared" si="10" ref="L33:AA33">L34</f>
        <v>4</v>
      </c>
      <c r="M33" s="205">
        <f t="shared" si="10"/>
        <v>4</v>
      </c>
      <c r="N33" s="205">
        <f t="shared" si="10"/>
        <v>4.1</v>
      </c>
      <c r="O33" s="205">
        <f t="shared" si="10"/>
        <v>12.1</v>
      </c>
      <c r="P33" s="205">
        <f t="shared" si="10"/>
        <v>4.1</v>
      </c>
      <c r="Q33" s="205">
        <f t="shared" si="10"/>
        <v>4.1</v>
      </c>
      <c r="R33" s="205">
        <f t="shared" si="10"/>
        <v>4.1</v>
      </c>
      <c r="S33" s="205">
        <f t="shared" si="10"/>
        <v>12.3</v>
      </c>
      <c r="T33" s="205">
        <f t="shared" si="10"/>
        <v>4.1</v>
      </c>
      <c r="U33" s="205">
        <f t="shared" si="10"/>
        <v>4.1</v>
      </c>
      <c r="V33" s="205">
        <f t="shared" si="10"/>
        <v>4.1</v>
      </c>
      <c r="W33" s="205">
        <f t="shared" si="10"/>
        <v>12.3</v>
      </c>
      <c r="X33" s="205">
        <f t="shared" si="10"/>
        <v>4.1</v>
      </c>
      <c r="Y33" s="205">
        <f t="shared" si="10"/>
        <v>4.1</v>
      </c>
      <c r="Z33" s="205">
        <f t="shared" si="10"/>
        <v>4.1</v>
      </c>
      <c r="AA33" s="205">
        <f t="shared" si="10"/>
        <v>12.3</v>
      </c>
      <c r="AB33" s="204">
        <f t="shared" si="2"/>
        <v>49</v>
      </c>
    </row>
    <row r="34" spans="1:28" ht="48" customHeight="1">
      <c r="A34" s="218"/>
      <c r="B34" s="148" t="s">
        <v>157</v>
      </c>
      <c r="C34" s="220">
        <v>182</v>
      </c>
      <c r="D34" s="220">
        <v>1</v>
      </c>
      <c r="E34" s="220" t="s">
        <v>30</v>
      </c>
      <c r="F34" s="220" t="s">
        <v>30</v>
      </c>
      <c r="G34" s="224" t="s">
        <v>156</v>
      </c>
      <c r="H34" s="220">
        <v>13</v>
      </c>
      <c r="I34" s="220" t="s">
        <v>22</v>
      </c>
      <c r="J34" s="220">
        <v>110</v>
      </c>
      <c r="K34" s="205">
        <v>49</v>
      </c>
      <c r="L34" s="205">
        <v>4</v>
      </c>
      <c r="M34" s="205">
        <v>4</v>
      </c>
      <c r="N34" s="205">
        <v>4.1</v>
      </c>
      <c r="O34" s="205">
        <f>L34+M34+N34</f>
        <v>12.1</v>
      </c>
      <c r="P34" s="205">
        <v>4.1</v>
      </c>
      <c r="Q34" s="205">
        <v>4.1</v>
      </c>
      <c r="R34" s="205">
        <v>4.1</v>
      </c>
      <c r="S34" s="205">
        <f>P34+Q34+R34</f>
        <v>12.3</v>
      </c>
      <c r="T34" s="205">
        <v>4.1</v>
      </c>
      <c r="U34" s="205">
        <v>4.1</v>
      </c>
      <c r="V34" s="205">
        <v>4.1</v>
      </c>
      <c r="W34" s="205">
        <f>T34+U34+V34</f>
        <v>12.3</v>
      </c>
      <c r="X34" s="205">
        <v>4.1</v>
      </c>
      <c r="Y34" s="205">
        <v>4.1</v>
      </c>
      <c r="Z34" s="205">
        <v>4.1</v>
      </c>
      <c r="AA34" s="205">
        <f>X34+Y34+Z34</f>
        <v>12.3</v>
      </c>
      <c r="AB34" s="204">
        <f t="shared" si="2"/>
        <v>49</v>
      </c>
    </row>
    <row r="35" spans="1:28" s="230" customFormat="1" ht="48" customHeight="1">
      <c r="A35" s="227"/>
      <c r="B35" s="245" t="s">
        <v>70</v>
      </c>
      <c r="C35" s="228"/>
      <c r="D35" s="228"/>
      <c r="E35" s="228"/>
      <c r="F35" s="228"/>
      <c r="G35" s="228"/>
      <c r="H35" s="228"/>
      <c r="I35" s="228"/>
      <c r="J35" s="228"/>
      <c r="K35" s="248">
        <f>K13</f>
        <v>5661</v>
      </c>
      <c r="L35" s="248">
        <f aca="true" t="shared" si="11" ref="L35:AA35">L13</f>
        <v>470.4</v>
      </c>
      <c r="M35" s="248">
        <f t="shared" si="11"/>
        <v>470.5</v>
      </c>
      <c r="N35" s="248">
        <f t="shared" si="11"/>
        <v>471.6</v>
      </c>
      <c r="O35" s="248">
        <f t="shared" si="11"/>
        <v>1412.5</v>
      </c>
      <c r="P35" s="248">
        <f t="shared" si="11"/>
        <v>471.6</v>
      </c>
      <c r="Q35" s="248">
        <f t="shared" si="11"/>
        <v>472.7</v>
      </c>
      <c r="R35" s="248">
        <f t="shared" si="11"/>
        <v>471.6</v>
      </c>
      <c r="S35" s="248">
        <f t="shared" si="11"/>
        <v>1415.9</v>
      </c>
      <c r="T35" s="248">
        <f t="shared" si="11"/>
        <v>471.8</v>
      </c>
      <c r="U35" s="248">
        <f t="shared" si="11"/>
        <v>473</v>
      </c>
      <c r="V35" s="248">
        <f t="shared" si="11"/>
        <v>471.9</v>
      </c>
      <c r="W35" s="248">
        <f t="shared" si="11"/>
        <v>1416.7</v>
      </c>
      <c r="X35" s="248">
        <f t="shared" si="11"/>
        <v>471.9</v>
      </c>
      <c r="Y35" s="248">
        <f t="shared" si="11"/>
        <v>472.1</v>
      </c>
      <c r="Z35" s="248">
        <f t="shared" si="11"/>
        <v>471.9</v>
      </c>
      <c r="AA35" s="248">
        <f t="shared" si="11"/>
        <v>1415.9</v>
      </c>
      <c r="AB35" s="248">
        <f>AB13</f>
        <v>5661</v>
      </c>
    </row>
    <row r="36" spans="1:28" ht="12" customHeight="1">
      <c r="A36" s="33"/>
      <c r="B36" s="113"/>
      <c r="C36" s="34"/>
      <c r="D36" s="34"/>
      <c r="E36" s="34"/>
      <c r="F36" s="34"/>
      <c r="G36" s="34"/>
      <c r="H36" s="34"/>
      <c r="I36" s="34"/>
      <c r="J36" s="34"/>
      <c r="K36" s="35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04">
        <f t="shared" si="2"/>
        <v>0</v>
      </c>
    </row>
    <row r="37" spans="1:28" ht="11.25">
      <c r="A37" s="42"/>
      <c r="B37" s="40"/>
      <c r="C37" s="34"/>
      <c r="D37" s="34"/>
      <c r="E37" s="34"/>
      <c r="F37" s="34"/>
      <c r="G37" s="34"/>
      <c r="H37" s="34"/>
      <c r="I37" s="34"/>
      <c r="J37" s="34"/>
      <c r="K37" s="35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204">
        <f t="shared" si="2"/>
        <v>0</v>
      </c>
    </row>
    <row r="38" spans="1:28" ht="11.25">
      <c r="A38" s="21" t="s">
        <v>34</v>
      </c>
      <c r="B38" s="22" t="s">
        <v>101</v>
      </c>
      <c r="C38" s="23" t="s">
        <v>20</v>
      </c>
      <c r="D38" s="23">
        <v>1</v>
      </c>
      <c r="E38" s="23" t="s">
        <v>102</v>
      </c>
      <c r="F38" s="23" t="s">
        <v>21</v>
      </c>
      <c r="G38" s="23" t="s">
        <v>20</v>
      </c>
      <c r="H38" s="23" t="s">
        <v>21</v>
      </c>
      <c r="I38" s="23" t="s">
        <v>22</v>
      </c>
      <c r="J38" s="23" t="s">
        <v>20</v>
      </c>
      <c r="K38" s="35">
        <f>K39</f>
        <v>0</v>
      </c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204">
        <f t="shared" si="2"/>
        <v>0</v>
      </c>
    </row>
    <row r="39" spans="1:28" ht="31.5">
      <c r="A39" s="54" t="s">
        <v>36</v>
      </c>
      <c r="B39" s="55" t="s">
        <v>103</v>
      </c>
      <c r="C39" s="49">
        <v>304</v>
      </c>
      <c r="D39" s="49">
        <v>1</v>
      </c>
      <c r="E39" s="49" t="s">
        <v>102</v>
      </c>
      <c r="F39" s="49" t="s">
        <v>92</v>
      </c>
      <c r="G39" s="49" t="s">
        <v>20</v>
      </c>
      <c r="H39" s="49" t="s">
        <v>23</v>
      </c>
      <c r="I39" s="49" t="s">
        <v>22</v>
      </c>
      <c r="J39" s="49" t="s">
        <v>104</v>
      </c>
      <c r="K39" s="35">
        <f>K40</f>
        <v>0</v>
      </c>
      <c r="L39" s="2"/>
      <c r="M39" s="1"/>
      <c r="N39" s="1"/>
      <c r="O39" s="2"/>
      <c r="P39" s="2"/>
      <c r="Q39" s="2"/>
      <c r="R39" s="2"/>
      <c r="S39" s="2">
        <v>0</v>
      </c>
      <c r="T39" s="2"/>
      <c r="U39" s="2"/>
      <c r="V39" s="2"/>
      <c r="W39" s="2">
        <v>0</v>
      </c>
      <c r="X39" s="2"/>
      <c r="Y39" s="2"/>
      <c r="Z39" s="2"/>
      <c r="AA39" s="2">
        <v>0</v>
      </c>
      <c r="AB39" s="204">
        <f t="shared" si="2"/>
        <v>0</v>
      </c>
    </row>
    <row r="40" spans="1:28" ht="63">
      <c r="A40" s="33"/>
      <c r="B40" s="56" t="s">
        <v>105</v>
      </c>
      <c r="C40" s="49">
        <v>304</v>
      </c>
      <c r="D40" s="49">
        <v>1</v>
      </c>
      <c r="E40" s="49" t="s">
        <v>102</v>
      </c>
      <c r="F40" s="49" t="s">
        <v>92</v>
      </c>
      <c r="G40" s="49" t="s">
        <v>25</v>
      </c>
      <c r="H40" s="49" t="s">
        <v>23</v>
      </c>
      <c r="I40" s="49" t="s">
        <v>106</v>
      </c>
      <c r="J40" s="49" t="s">
        <v>104</v>
      </c>
      <c r="K40" s="35">
        <v>0</v>
      </c>
      <c r="L40" s="2"/>
      <c r="M40" s="1"/>
      <c r="N40" s="1"/>
      <c r="O40" s="2"/>
      <c r="P40" s="2"/>
      <c r="Q40" s="2"/>
      <c r="R40" s="2"/>
      <c r="S40" s="2">
        <v>0</v>
      </c>
      <c r="T40" s="2"/>
      <c r="U40" s="2"/>
      <c r="V40" s="2"/>
      <c r="W40" s="2">
        <v>0</v>
      </c>
      <c r="X40" s="2"/>
      <c r="Y40" s="2"/>
      <c r="Z40" s="2"/>
      <c r="AA40" s="2">
        <v>0</v>
      </c>
      <c r="AB40" s="204">
        <f t="shared" si="2"/>
        <v>0</v>
      </c>
    </row>
    <row r="41" spans="1:28" ht="11.25">
      <c r="A41" s="27">
        <v>4</v>
      </c>
      <c r="B41" s="437" t="s">
        <v>35</v>
      </c>
      <c r="C41" s="29" t="s">
        <v>20</v>
      </c>
      <c r="D41" s="29">
        <v>1</v>
      </c>
      <c r="E41" s="29">
        <v>11</v>
      </c>
      <c r="F41" s="29" t="s">
        <v>21</v>
      </c>
      <c r="G41" s="29" t="s">
        <v>20</v>
      </c>
      <c r="H41" s="29" t="s">
        <v>21</v>
      </c>
      <c r="I41" s="29" t="s">
        <v>22</v>
      </c>
      <c r="J41" s="29" t="s">
        <v>20</v>
      </c>
      <c r="K41" s="57">
        <f>K45</f>
        <v>526</v>
      </c>
      <c r="L41" s="2"/>
      <c r="M41" s="1"/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04"/>
    </row>
    <row r="42" spans="1:28" ht="11.25">
      <c r="A42" s="33"/>
      <c r="B42" s="437"/>
      <c r="C42" s="34"/>
      <c r="D42" s="34"/>
      <c r="E42" s="34"/>
      <c r="F42" s="34"/>
      <c r="G42" s="34"/>
      <c r="H42" s="34"/>
      <c r="I42" s="34"/>
      <c r="J42" s="34"/>
      <c r="K42" s="58"/>
      <c r="M42" s="1"/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04"/>
    </row>
    <row r="43" spans="1:28" ht="12" customHeight="1">
      <c r="A43" s="33"/>
      <c r="B43" s="437"/>
      <c r="C43" s="34"/>
      <c r="D43" s="34"/>
      <c r="E43" s="34"/>
      <c r="F43" s="34"/>
      <c r="G43" s="34"/>
      <c r="H43" s="34"/>
      <c r="I43" s="34"/>
      <c r="J43" s="34"/>
      <c r="K43" s="58"/>
      <c r="M43" s="1"/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04"/>
    </row>
    <row r="44" spans="1:28" ht="11.25">
      <c r="A44" s="42"/>
      <c r="B44" s="437"/>
      <c r="C44" s="43"/>
      <c r="D44" s="43"/>
      <c r="E44" s="43"/>
      <c r="F44" s="43"/>
      <c r="G44" s="43"/>
      <c r="H44" s="43"/>
      <c r="I44" s="43"/>
      <c r="J44" s="43"/>
      <c r="K44" s="59"/>
      <c r="M44" s="1"/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04"/>
    </row>
    <row r="45" spans="1:28" ht="11.25">
      <c r="A45" s="27" t="s">
        <v>69</v>
      </c>
      <c r="B45" s="442" t="s">
        <v>74</v>
      </c>
      <c r="C45" s="38" t="s">
        <v>20</v>
      </c>
      <c r="D45" s="29">
        <v>1</v>
      </c>
      <c r="E45" s="38">
        <v>11</v>
      </c>
      <c r="F45" s="29" t="s">
        <v>37</v>
      </c>
      <c r="G45" s="38" t="s">
        <v>20</v>
      </c>
      <c r="H45" s="29" t="s">
        <v>21</v>
      </c>
      <c r="I45" s="38" t="s">
        <v>22</v>
      </c>
      <c r="J45" s="29" t="s">
        <v>38</v>
      </c>
      <c r="K45" s="57">
        <f>K76+K58</f>
        <v>526</v>
      </c>
      <c r="M45" s="1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04"/>
    </row>
    <row r="46" spans="1:28" ht="11.25">
      <c r="A46" s="33"/>
      <c r="B46" s="442"/>
      <c r="C46" s="4"/>
      <c r="D46" s="34"/>
      <c r="E46" s="4"/>
      <c r="F46" s="34"/>
      <c r="G46" s="4"/>
      <c r="H46" s="34"/>
      <c r="I46" s="4"/>
      <c r="J46" s="34"/>
      <c r="K46" s="35"/>
      <c r="M46" s="1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04"/>
    </row>
    <row r="47" spans="1:28" ht="12" customHeight="1">
      <c r="A47" s="33"/>
      <c r="B47" s="442"/>
      <c r="C47" s="4"/>
      <c r="D47" s="34"/>
      <c r="E47" s="4"/>
      <c r="F47" s="34"/>
      <c r="G47" s="4"/>
      <c r="H47" s="34"/>
      <c r="I47" s="4"/>
      <c r="J47" s="34"/>
      <c r="K47" s="35"/>
      <c r="M47" s="1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04"/>
    </row>
    <row r="48" spans="1:28" ht="11.25">
      <c r="A48" s="33"/>
      <c r="B48" s="442"/>
      <c r="C48" s="4"/>
      <c r="D48" s="34"/>
      <c r="E48" s="4"/>
      <c r="F48" s="34"/>
      <c r="G48" s="4"/>
      <c r="H48" s="34"/>
      <c r="I48" s="4"/>
      <c r="J48" s="34"/>
      <c r="K48" s="35"/>
      <c r="M48" s="1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04"/>
    </row>
    <row r="49" spans="1:28" ht="11.25">
      <c r="A49" s="33"/>
      <c r="B49" s="442"/>
      <c r="C49" s="4"/>
      <c r="D49" s="34"/>
      <c r="E49" s="4"/>
      <c r="F49" s="34"/>
      <c r="G49" s="4"/>
      <c r="H49" s="34"/>
      <c r="I49" s="4"/>
      <c r="J49" s="34"/>
      <c r="K49" s="35"/>
      <c r="M49" s="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04"/>
    </row>
    <row r="50" spans="1:28" ht="11.25">
      <c r="A50" s="42"/>
      <c r="B50" s="442"/>
      <c r="C50" s="44"/>
      <c r="D50" s="43"/>
      <c r="E50" s="44"/>
      <c r="F50" s="43"/>
      <c r="G50" s="44"/>
      <c r="H50" s="43"/>
      <c r="I50" s="44"/>
      <c r="J50" s="43"/>
      <c r="K50" s="62"/>
      <c r="L50" s="194"/>
      <c r="M50" s="194"/>
      <c r="N50" s="194"/>
      <c r="O50" s="194"/>
      <c r="P50" s="194"/>
      <c r="Q50" s="194"/>
      <c r="R50" s="194"/>
      <c r="S50" s="195"/>
      <c r="T50" s="194"/>
      <c r="U50" s="194"/>
      <c r="V50" s="194"/>
      <c r="W50" s="195"/>
      <c r="X50" s="194"/>
      <c r="Y50" s="194"/>
      <c r="Z50" s="194"/>
      <c r="AA50" s="194"/>
      <c r="AB50" s="204"/>
    </row>
    <row r="51" spans="1:28" ht="11.25">
      <c r="A51" s="27"/>
      <c r="B51" s="448" t="s">
        <v>75</v>
      </c>
      <c r="C51" s="38">
        <v>301</v>
      </c>
      <c r="D51" s="29">
        <v>1</v>
      </c>
      <c r="E51" s="38">
        <v>11</v>
      </c>
      <c r="F51" s="29" t="s">
        <v>37</v>
      </c>
      <c r="G51" s="38" t="s">
        <v>44</v>
      </c>
      <c r="H51" s="29" t="s">
        <v>21</v>
      </c>
      <c r="I51" s="38" t="s">
        <v>22</v>
      </c>
      <c r="J51" s="29" t="s">
        <v>38</v>
      </c>
      <c r="K51" s="58">
        <f>K58</f>
        <v>26</v>
      </c>
      <c r="M51" s="1"/>
      <c r="N51" s="1"/>
      <c r="O51" s="207"/>
      <c r="P51" s="1"/>
      <c r="Q51" s="1"/>
      <c r="R51" s="1"/>
      <c r="S51" s="207"/>
      <c r="T51" s="1"/>
      <c r="U51" s="1"/>
      <c r="V51" s="1"/>
      <c r="W51" s="207"/>
      <c r="X51" s="1"/>
      <c r="Y51" s="1"/>
      <c r="Z51" s="1"/>
      <c r="AA51" s="207"/>
      <c r="AB51" s="206"/>
    </row>
    <row r="52" spans="1:11" ht="11.25">
      <c r="A52" s="33"/>
      <c r="B52" s="448"/>
      <c r="C52" s="4"/>
      <c r="D52" s="34"/>
      <c r="E52" s="4"/>
      <c r="F52" s="34"/>
      <c r="G52" s="4"/>
      <c r="H52" s="34"/>
      <c r="I52" s="4"/>
      <c r="J52" s="34"/>
      <c r="K52" s="35"/>
    </row>
    <row r="53" spans="1:11" ht="12" customHeight="1">
      <c r="A53" s="33"/>
      <c r="B53" s="448"/>
      <c r="C53" s="4"/>
      <c r="D53" s="34"/>
      <c r="E53" s="4"/>
      <c r="F53" s="34"/>
      <c r="G53" s="4"/>
      <c r="H53" s="34"/>
      <c r="I53" s="4"/>
      <c r="J53" s="34"/>
      <c r="K53" s="35"/>
    </row>
    <row r="54" spans="1:11" ht="11.25">
      <c r="A54" s="33"/>
      <c r="B54" s="448"/>
      <c r="C54" s="4"/>
      <c r="D54" s="34"/>
      <c r="E54" s="4"/>
      <c r="F54" s="34"/>
      <c r="G54" s="4"/>
      <c r="H54" s="34"/>
      <c r="I54" s="4"/>
      <c r="J54" s="34"/>
      <c r="K54" s="35"/>
    </row>
    <row r="55" spans="1:11" ht="11.25">
      <c r="A55" s="33"/>
      <c r="B55" s="448"/>
      <c r="C55" s="4"/>
      <c r="D55" s="34"/>
      <c r="E55" s="4"/>
      <c r="F55" s="34"/>
      <c r="G55" s="4"/>
      <c r="H55" s="34"/>
      <c r="I55" s="4"/>
      <c r="J55" s="34"/>
      <c r="K55" s="35"/>
    </row>
    <row r="56" spans="1:11" ht="12" thickBot="1">
      <c r="A56" s="127"/>
      <c r="B56" s="449"/>
      <c r="C56" s="116"/>
      <c r="D56" s="117"/>
      <c r="E56" s="116"/>
      <c r="F56" s="117"/>
      <c r="G56" s="116"/>
      <c r="H56" s="117"/>
      <c r="I56" s="116"/>
      <c r="J56" s="117"/>
      <c r="K56" s="66"/>
    </row>
    <row r="57" spans="1:11" ht="11.25">
      <c r="A57" s="130">
        <v>1</v>
      </c>
      <c r="B57" s="83">
        <v>2</v>
      </c>
      <c r="C57" s="84">
        <v>3</v>
      </c>
      <c r="D57" s="84">
        <v>4</v>
      </c>
      <c r="E57" s="84">
        <v>5</v>
      </c>
      <c r="F57" s="84">
        <v>6</v>
      </c>
      <c r="G57" s="84">
        <v>7</v>
      </c>
      <c r="H57" s="84">
        <v>8</v>
      </c>
      <c r="I57" s="84">
        <v>9</v>
      </c>
      <c r="J57" s="84">
        <v>10</v>
      </c>
      <c r="K57" s="17">
        <v>12</v>
      </c>
    </row>
    <row r="58" spans="1:28" ht="11.25">
      <c r="A58" s="160"/>
      <c r="B58" s="450" t="s">
        <v>160</v>
      </c>
      <c r="C58" s="158">
        <v>301</v>
      </c>
      <c r="D58" s="159">
        <v>1</v>
      </c>
      <c r="E58" s="158">
        <v>11</v>
      </c>
      <c r="F58" s="159" t="s">
        <v>37</v>
      </c>
      <c r="G58" s="158" t="s">
        <v>93</v>
      </c>
      <c r="H58" s="159">
        <v>13</v>
      </c>
      <c r="I58" s="158" t="s">
        <v>22</v>
      </c>
      <c r="J58" s="159" t="s">
        <v>38</v>
      </c>
      <c r="K58" s="73">
        <v>26</v>
      </c>
      <c r="O58" s="138">
        <v>6.5</v>
      </c>
      <c r="S58" s="138">
        <v>6.5</v>
      </c>
      <c r="W58" s="138">
        <v>6.5</v>
      </c>
      <c r="AA58" s="138">
        <v>6.5</v>
      </c>
      <c r="AB58" s="204">
        <f>AA58+W58+S58+O58</f>
        <v>26</v>
      </c>
    </row>
    <row r="59" spans="1:11" ht="11.25">
      <c r="A59" s="126"/>
      <c r="B59" s="451"/>
      <c r="C59" s="4"/>
      <c r="D59" s="34"/>
      <c r="E59" s="4"/>
      <c r="F59" s="34"/>
      <c r="G59" s="4"/>
      <c r="H59" s="34"/>
      <c r="I59" s="4"/>
      <c r="J59" s="34"/>
      <c r="K59" s="76"/>
    </row>
    <row r="60" spans="1:11" ht="12" customHeight="1">
      <c r="A60" s="126"/>
      <c r="B60" s="451"/>
      <c r="C60" s="4"/>
      <c r="D60" s="34"/>
      <c r="E60" s="4"/>
      <c r="F60" s="34"/>
      <c r="G60" s="4"/>
      <c r="H60" s="34"/>
      <c r="I60" s="4"/>
      <c r="J60" s="34"/>
      <c r="K60" s="76"/>
    </row>
    <row r="61" spans="1:11" ht="11.25">
      <c r="A61" s="126"/>
      <c r="B61" s="451"/>
      <c r="C61" s="4"/>
      <c r="D61" s="34"/>
      <c r="E61" s="4"/>
      <c r="F61" s="34"/>
      <c r="G61" s="4"/>
      <c r="H61" s="34"/>
      <c r="I61" s="4"/>
      <c r="J61" s="34"/>
      <c r="K61" s="76"/>
    </row>
    <row r="62" spans="1:11" ht="11.25">
      <c r="A62" s="126"/>
      <c r="B62" s="451"/>
      <c r="C62" s="4"/>
      <c r="D62" s="34"/>
      <c r="E62" s="4"/>
      <c r="F62" s="34"/>
      <c r="G62" s="4"/>
      <c r="H62" s="34"/>
      <c r="I62" s="4"/>
      <c r="J62" s="34"/>
      <c r="K62" s="76"/>
    </row>
    <row r="63" spans="1:11" ht="12" thickBot="1">
      <c r="A63" s="161"/>
      <c r="B63" s="452"/>
      <c r="C63" s="116"/>
      <c r="D63" s="117"/>
      <c r="E63" s="116"/>
      <c r="F63" s="117"/>
      <c r="G63" s="116"/>
      <c r="H63" s="117"/>
      <c r="I63" s="116"/>
      <c r="J63" s="117"/>
      <c r="K63" s="76"/>
    </row>
    <row r="64" spans="1:11" ht="11.25">
      <c r="A64" s="130">
        <v>1</v>
      </c>
      <c r="B64" s="83">
        <v>2</v>
      </c>
      <c r="C64" s="84">
        <v>3</v>
      </c>
      <c r="D64" s="84">
        <v>4</v>
      </c>
      <c r="E64" s="84">
        <v>5</v>
      </c>
      <c r="F64" s="84">
        <v>6</v>
      </c>
      <c r="G64" s="84">
        <v>7</v>
      </c>
      <c r="H64" s="84">
        <v>8</v>
      </c>
      <c r="I64" s="84">
        <v>9</v>
      </c>
      <c r="J64" s="84">
        <v>10</v>
      </c>
      <c r="K64" s="17">
        <v>12</v>
      </c>
    </row>
    <row r="65" spans="1:11" ht="11.25">
      <c r="A65" s="157"/>
      <c r="B65" s="441" t="s">
        <v>76</v>
      </c>
      <c r="C65" s="158">
        <v>304</v>
      </c>
      <c r="D65" s="159">
        <v>1</v>
      </c>
      <c r="E65" s="158">
        <v>11</v>
      </c>
      <c r="F65" s="159" t="s">
        <v>37</v>
      </c>
      <c r="G65" s="158" t="s">
        <v>31</v>
      </c>
      <c r="H65" s="159" t="s">
        <v>21</v>
      </c>
      <c r="I65" s="158" t="s">
        <v>22</v>
      </c>
      <c r="J65" s="159">
        <v>120</v>
      </c>
      <c r="K65" s="30">
        <f>K76</f>
        <v>500</v>
      </c>
    </row>
    <row r="66" spans="1:11" ht="11.25">
      <c r="A66" s="33"/>
      <c r="B66" s="442"/>
      <c r="C66" s="4"/>
      <c r="D66" s="34"/>
      <c r="E66" s="4"/>
      <c r="F66" s="34"/>
      <c r="G66" s="4"/>
      <c r="H66" s="34"/>
      <c r="I66" s="4"/>
      <c r="J66" s="34"/>
      <c r="K66" s="35"/>
    </row>
    <row r="67" spans="1:11" ht="12" customHeight="1">
      <c r="A67" s="33"/>
      <c r="B67" s="442"/>
      <c r="C67" s="4"/>
      <c r="D67" s="34"/>
      <c r="E67" s="4"/>
      <c r="F67" s="34"/>
      <c r="G67" s="4"/>
      <c r="H67" s="34"/>
      <c r="I67" s="4"/>
      <c r="J67" s="34"/>
      <c r="K67" s="35"/>
    </row>
    <row r="68" spans="1:11" ht="11.25">
      <c r="A68" s="33"/>
      <c r="B68" s="442"/>
      <c r="C68" s="4"/>
      <c r="D68" s="34"/>
      <c r="E68" s="4"/>
      <c r="F68" s="34"/>
      <c r="G68" s="4"/>
      <c r="H68" s="34"/>
      <c r="I68" s="4"/>
      <c r="J68" s="34"/>
      <c r="K68" s="35"/>
    </row>
    <row r="69" spans="1:11" ht="11.25">
      <c r="A69" s="33"/>
      <c r="B69" s="442"/>
      <c r="C69" s="4"/>
      <c r="D69" s="34"/>
      <c r="E69" s="4"/>
      <c r="F69" s="34"/>
      <c r="G69" s="4"/>
      <c r="H69" s="34"/>
      <c r="I69" s="4"/>
      <c r="J69" s="34"/>
      <c r="K69" s="35"/>
    </row>
    <row r="70" spans="1:11" ht="11.25">
      <c r="A70" s="33"/>
      <c r="B70" s="442"/>
      <c r="C70" s="4"/>
      <c r="D70" s="34"/>
      <c r="E70" s="4"/>
      <c r="F70" s="34"/>
      <c r="G70" s="4"/>
      <c r="H70" s="34"/>
      <c r="I70" s="4"/>
      <c r="J70" s="34"/>
      <c r="K70" s="35"/>
    </row>
    <row r="71" spans="1:11" ht="11.25">
      <c r="A71" s="33"/>
      <c r="B71" s="442"/>
      <c r="C71" s="4"/>
      <c r="D71" s="34"/>
      <c r="E71" s="4"/>
      <c r="F71" s="34"/>
      <c r="G71" s="4"/>
      <c r="H71" s="34"/>
      <c r="I71" s="4"/>
      <c r="J71" s="34"/>
      <c r="K71" s="35"/>
    </row>
    <row r="72" spans="1:11" ht="11.25">
      <c r="A72" s="33"/>
      <c r="B72" s="442"/>
      <c r="C72" s="4"/>
      <c r="D72" s="34"/>
      <c r="E72" s="4"/>
      <c r="F72" s="34"/>
      <c r="G72" s="4"/>
      <c r="H72" s="34"/>
      <c r="I72" s="4"/>
      <c r="J72" s="34"/>
      <c r="K72" s="35"/>
    </row>
    <row r="73" spans="1:11" ht="11.25">
      <c r="A73" s="33"/>
      <c r="B73" s="442"/>
      <c r="C73" s="4"/>
      <c r="D73" s="34"/>
      <c r="E73" s="4"/>
      <c r="F73" s="34"/>
      <c r="G73" s="4"/>
      <c r="H73" s="34"/>
      <c r="I73" s="4"/>
      <c r="J73" s="34"/>
      <c r="K73" s="35"/>
    </row>
    <row r="74" spans="1:11" ht="12" thickBot="1">
      <c r="A74" s="64"/>
      <c r="B74" s="443"/>
      <c r="C74" s="9"/>
      <c r="D74" s="65"/>
      <c r="E74" s="9"/>
      <c r="F74" s="65"/>
      <c r="G74" s="9"/>
      <c r="H74" s="65"/>
      <c r="I74" s="9"/>
      <c r="J74" s="65"/>
      <c r="K74" s="62"/>
    </row>
    <row r="75" spans="1:11" ht="12" thickBot="1">
      <c r="A75" s="70">
        <v>1</v>
      </c>
      <c r="B75" s="71">
        <v>2</v>
      </c>
      <c r="C75" s="72">
        <v>3</v>
      </c>
      <c r="D75" s="72">
        <v>4</v>
      </c>
      <c r="E75" s="72">
        <v>5</v>
      </c>
      <c r="F75" s="72">
        <v>6</v>
      </c>
      <c r="G75" s="72">
        <v>7</v>
      </c>
      <c r="H75" s="72">
        <v>8</v>
      </c>
      <c r="I75" s="72">
        <v>9</v>
      </c>
      <c r="J75" s="72">
        <v>10</v>
      </c>
      <c r="K75" s="17">
        <v>12</v>
      </c>
    </row>
    <row r="76" spans="1:28" ht="12" thickBot="1">
      <c r="A76" s="27"/>
      <c r="B76" s="444" t="s">
        <v>161</v>
      </c>
      <c r="C76" s="38">
        <v>304</v>
      </c>
      <c r="D76" s="29">
        <v>1</v>
      </c>
      <c r="E76" s="38">
        <v>11</v>
      </c>
      <c r="F76" s="29" t="s">
        <v>37</v>
      </c>
      <c r="G76" s="38" t="s">
        <v>39</v>
      </c>
      <c r="H76" s="29">
        <v>13</v>
      </c>
      <c r="I76" s="38" t="s">
        <v>22</v>
      </c>
      <c r="J76" s="29">
        <v>120</v>
      </c>
      <c r="K76" s="30">
        <v>500</v>
      </c>
      <c r="O76" s="138">
        <v>150</v>
      </c>
      <c r="S76" s="138">
        <v>150</v>
      </c>
      <c r="W76" s="138">
        <v>100</v>
      </c>
      <c r="AA76" s="138">
        <v>100</v>
      </c>
      <c r="AB76" s="204">
        <f>AA76+W76+S76+O76</f>
        <v>500</v>
      </c>
    </row>
    <row r="77" spans="1:11" ht="12" thickBot="1">
      <c r="A77" s="33"/>
      <c r="B77" s="444"/>
      <c r="C77" s="4"/>
      <c r="D77" s="34"/>
      <c r="E77" s="4"/>
      <c r="F77" s="34"/>
      <c r="G77" s="4"/>
      <c r="H77" s="34"/>
      <c r="I77" s="4"/>
      <c r="J77" s="34"/>
      <c r="K77" s="35"/>
    </row>
    <row r="78" spans="1:11" ht="12" customHeight="1" thickBot="1">
      <c r="A78" s="33"/>
      <c r="B78" s="444"/>
      <c r="C78" s="4"/>
      <c r="D78" s="34"/>
      <c r="E78" s="4"/>
      <c r="F78" s="34"/>
      <c r="G78" s="4"/>
      <c r="H78" s="34"/>
      <c r="I78" s="4"/>
      <c r="J78" s="34"/>
      <c r="K78" s="35"/>
    </row>
    <row r="79" spans="1:11" ht="12" thickBot="1">
      <c r="A79" s="33"/>
      <c r="B79" s="444"/>
      <c r="C79" s="4"/>
      <c r="D79" s="34"/>
      <c r="E79" s="4"/>
      <c r="F79" s="34"/>
      <c r="G79" s="4"/>
      <c r="H79" s="34"/>
      <c r="I79" s="4"/>
      <c r="J79" s="34"/>
      <c r="K79" s="35"/>
    </row>
    <row r="80" spans="1:11" ht="12" thickBot="1">
      <c r="A80" s="33"/>
      <c r="B80" s="444"/>
      <c r="C80" s="4"/>
      <c r="D80" s="34"/>
      <c r="E80" s="4"/>
      <c r="F80" s="34"/>
      <c r="G80" s="4"/>
      <c r="H80" s="34"/>
      <c r="I80" s="4"/>
      <c r="J80" s="34"/>
      <c r="K80" s="35"/>
    </row>
    <row r="81" spans="1:11" ht="11.25">
      <c r="A81" s="127"/>
      <c r="B81" s="445"/>
      <c r="C81" s="116"/>
      <c r="D81" s="117"/>
      <c r="E81" s="116"/>
      <c r="F81" s="117"/>
      <c r="G81" s="116"/>
      <c r="H81" s="117"/>
      <c r="I81" s="116"/>
      <c r="J81" s="117"/>
      <c r="K81" s="62"/>
    </row>
    <row r="82" spans="1:11" ht="21">
      <c r="A82" s="128">
        <v>5</v>
      </c>
      <c r="B82" s="113" t="s">
        <v>95</v>
      </c>
      <c r="C82" s="114" t="s">
        <v>20</v>
      </c>
      <c r="D82" s="115">
        <v>1</v>
      </c>
      <c r="E82" s="115">
        <v>13</v>
      </c>
      <c r="F82" s="115" t="s">
        <v>21</v>
      </c>
      <c r="G82" s="115" t="s">
        <v>20</v>
      </c>
      <c r="H82" s="115" t="s">
        <v>21</v>
      </c>
      <c r="I82" s="115" t="s">
        <v>22</v>
      </c>
      <c r="J82" s="115" t="s">
        <v>20</v>
      </c>
      <c r="K82" s="119">
        <f>K83</f>
        <v>700</v>
      </c>
    </row>
    <row r="83" spans="1:11" ht="21">
      <c r="A83" s="54" t="s">
        <v>97</v>
      </c>
      <c r="B83" s="40" t="s">
        <v>98</v>
      </c>
      <c r="C83" s="77" t="s">
        <v>86</v>
      </c>
      <c r="D83" s="49">
        <v>1</v>
      </c>
      <c r="E83" s="49">
        <v>13</v>
      </c>
      <c r="F83" s="49" t="s">
        <v>23</v>
      </c>
      <c r="G83" s="49" t="s">
        <v>20</v>
      </c>
      <c r="H83" s="49" t="s">
        <v>21</v>
      </c>
      <c r="I83" s="49" t="s">
        <v>22</v>
      </c>
      <c r="J83" s="49" t="s">
        <v>20</v>
      </c>
      <c r="K83" s="119">
        <f>K84</f>
        <v>700</v>
      </c>
    </row>
    <row r="84" spans="1:28" ht="21">
      <c r="A84" s="21"/>
      <c r="B84" s="40" t="s">
        <v>162</v>
      </c>
      <c r="C84" s="77" t="s">
        <v>86</v>
      </c>
      <c r="D84" s="49">
        <v>1</v>
      </c>
      <c r="E84" s="49">
        <v>13</v>
      </c>
      <c r="F84" s="49" t="s">
        <v>23</v>
      </c>
      <c r="G84" s="49" t="s">
        <v>99</v>
      </c>
      <c r="H84" s="49">
        <v>13</v>
      </c>
      <c r="I84" s="49" t="s">
        <v>22</v>
      </c>
      <c r="J84" s="49" t="s">
        <v>58</v>
      </c>
      <c r="K84" s="41">
        <v>700</v>
      </c>
      <c r="O84" s="138">
        <v>207</v>
      </c>
      <c r="S84" s="138">
        <v>211</v>
      </c>
      <c r="W84" s="138">
        <v>206</v>
      </c>
      <c r="AA84" s="138">
        <v>76</v>
      </c>
      <c r="AB84" s="204">
        <f>AA84+W84+S84+O84</f>
        <v>700</v>
      </c>
    </row>
    <row r="85" spans="1:11" ht="11.25" hidden="1">
      <c r="A85" s="27">
        <v>6</v>
      </c>
      <c r="B85" s="437" t="s">
        <v>65</v>
      </c>
      <c r="C85" s="82" t="s">
        <v>20</v>
      </c>
      <c r="D85" s="29">
        <v>1</v>
      </c>
      <c r="E85" s="29">
        <v>14</v>
      </c>
      <c r="F85" s="29" t="s">
        <v>21</v>
      </c>
      <c r="G85" s="29" t="s">
        <v>20</v>
      </c>
      <c r="H85" s="29" t="s">
        <v>21</v>
      </c>
      <c r="I85" s="29" t="s">
        <v>22</v>
      </c>
      <c r="J85" s="29" t="s">
        <v>20</v>
      </c>
      <c r="K85" s="124">
        <f>K104+K109+K88</f>
        <v>0</v>
      </c>
    </row>
    <row r="86" spans="1:11" ht="11.25" hidden="1">
      <c r="A86" s="33"/>
      <c r="B86" s="455"/>
      <c r="C86" s="4"/>
      <c r="D86" s="34"/>
      <c r="E86" s="4"/>
      <c r="F86" s="34"/>
      <c r="G86" s="4"/>
      <c r="H86" s="34"/>
      <c r="I86" s="4"/>
      <c r="J86" s="34"/>
      <c r="K86" s="81"/>
    </row>
    <row r="87" spans="1:11" ht="12" customHeight="1" hidden="1">
      <c r="A87" s="127"/>
      <c r="B87" s="456"/>
      <c r="C87" s="116"/>
      <c r="D87" s="117"/>
      <c r="E87" s="116"/>
      <c r="F87" s="117"/>
      <c r="G87" s="116"/>
      <c r="H87" s="117"/>
      <c r="I87" s="116"/>
      <c r="J87" s="117"/>
      <c r="K87" s="125"/>
    </row>
    <row r="88" spans="1:11" ht="63" hidden="1">
      <c r="A88" s="202" t="s">
        <v>107</v>
      </c>
      <c r="B88" s="193" t="s">
        <v>151</v>
      </c>
      <c r="C88" s="201">
        <v>304</v>
      </c>
      <c r="D88" s="191">
        <v>1</v>
      </c>
      <c r="E88" s="201">
        <v>14</v>
      </c>
      <c r="F88" s="192" t="s">
        <v>24</v>
      </c>
      <c r="G88" s="191" t="s">
        <v>20</v>
      </c>
      <c r="H88" s="191" t="s">
        <v>21</v>
      </c>
      <c r="I88" s="191" t="s">
        <v>22</v>
      </c>
      <c r="J88" s="191" t="s">
        <v>20</v>
      </c>
      <c r="K88" s="203">
        <f>K89</f>
        <v>0</v>
      </c>
    </row>
    <row r="89" spans="1:11" ht="73.5" hidden="1">
      <c r="A89" s="175"/>
      <c r="B89" s="193" t="s">
        <v>163</v>
      </c>
      <c r="C89" s="201">
        <v>304</v>
      </c>
      <c r="D89" s="191">
        <v>1</v>
      </c>
      <c r="E89" s="201">
        <v>14</v>
      </c>
      <c r="F89" s="192" t="s">
        <v>24</v>
      </c>
      <c r="G89" s="192" t="s">
        <v>59</v>
      </c>
      <c r="H89" s="191">
        <v>13</v>
      </c>
      <c r="I89" s="191" t="s">
        <v>22</v>
      </c>
      <c r="J89" s="191">
        <v>410</v>
      </c>
      <c r="K89" s="203">
        <f>K90</f>
        <v>0</v>
      </c>
    </row>
    <row r="90" spans="1:11" ht="11.25" hidden="1">
      <c r="A90" s="33"/>
      <c r="B90" s="198" t="s">
        <v>164</v>
      </c>
      <c r="C90" s="201">
        <v>304</v>
      </c>
      <c r="D90" s="191">
        <v>1</v>
      </c>
      <c r="E90" s="201">
        <v>14</v>
      </c>
      <c r="F90" s="192" t="s">
        <v>24</v>
      </c>
      <c r="G90" s="192" t="s">
        <v>152</v>
      </c>
      <c r="H90" s="191">
        <v>13</v>
      </c>
      <c r="I90" s="191" t="s">
        <v>22</v>
      </c>
      <c r="J90" s="191">
        <v>410</v>
      </c>
      <c r="K90" s="81">
        <v>0</v>
      </c>
    </row>
    <row r="91" spans="1:11" ht="11.25" hidden="1">
      <c r="A91" s="48" t="s">
        <v>150</v>
      </c>
      <c r="B91" s="437" t="s">
        <v>66</v>
      </c>
      <c r="C91" s="82">
        <v>301</v>
      </c>
      <c r="D91" s="29">
        <v>1</v>
      </c>
      <c r="E91" s="29">
        <v>14</v>
      </c>
      <c r="F91" s="29" t="s">
        <v>30</v>
      </c>
      <c r="G91" s="29" t="s">
        <v>20</v>
      </c>
      <c r="H91" s="29" t="s">
        <v>21</v>
      </c>
      <c r="I91" s="29" t="s">
        <v>22</v>
      </c>
      <c r="J91" s="29" t="s">
        <v>96</v>
      </c>
      <c r="K91" s="53">
        <f>K104</f>
        <v>0</v>
      </c>
    </row>
    <row r="92" spans="1:11" ht="11.25" hidden="1">
      <c r="A92" s="33"/>
      <c r="B92" s="437"/>
      <c r="C92" s="4"/>
      <c r="D92" s="34"/>
      <c r="E92" s="4"/>
      <c r="F92" s="34"/>
      <c r="G92" s="4"/>
      <c r="H92" s="34"/>
      <c r="I92" s="4"/>
      <c r="J92" s="34"/>
      <c r="K92" s="35"/>
    </row>
    <row r="93" spans="1:11" ht="12" customHeight="1" hidden="1">
      <c r="A93" s="33"/>
      <c r="B93" s="437"/>
      <c r="C93" s="4"/>
      <c r="D93" s="34"/>
      <c r="E93" s="4"/>
      <c r="F93" s="34"/>
      <c r="G93" s="4"/>
      <c r="H93" s="34"/>
      <c r="I93" s="4"/>
      <c r="J93" s="34"/>
      <c r="K93" s="35"/>
    </row>
    <row r="94" spans="1:11" ht="11.25" hidden="1">
      <c r="A94" s="33"/>
      <c r="B94" s="437"/>
      <c r="C94" s="4"/>
      <c r="D94" s="34"/>
      <c r="E94" s="4"/>
      <c r="F94" s="34"/>
      <c r="G94" s="4"/>
      <c r="H94" s="34"/>
      <c r="I94" s="4"/>
      <c r="J94" s="34"/>
      <c r="K94" s="35"/>
    </row>
    <row r="95" spans="1:11" ht="11.25" hidden="1">
      <c r="A95" s="33"/>
      <c r="B95" s="437"/>
      <c r="C95" s="4"/>
      <c r="D95" s="34"/>
      <c r="E95" s="4"/>
      <c r="F95" s="34"/>
      <c r="G95" s="4"/>
      <c r="H95" s="34"/>
      <c r="I95" s="4"/>
      <c r="J95" s="34"/>
      <c r="K95" s="35"/>
    </row>
    <row r="96" spans="1:11" ht="11.25" hidden="1">
      <c r="A96" s="33"/>
      <c r="B96" s="437"/>
      <c r="C96" s="4"/>
      <c r="D96" s="34"/>
      <c r="E96" s="4"/>
      <c r="F96" s="34"/>
      <c r="G96" s="4"/>
      <c r="H96" s="34"/>
      <c r="I96" s="4"/>
      <c r="J96" s="34"/>
      <c r="K96" s="35"/>
    </row>
    <row r="97" spans="1:11" ht="11.25" hidden="1">
      <c r="A97" s="33"/>
      <c r="B97" s="437"/>
      <c r="C97" s="4"/>
      <c r="D97" s="34"/>
      <c r="E97" s="4"/>
      <c r="F97" s="34"/>
      <c r="G97" s="4"/>
      <c r="H97" s="34"/>
      <c r="I97" s="4"/>
      <c r="J97" s="34"/>
      <c r="K97" s="35"/>
    </row>
    <row r="98" spans="1:11" ht="12" hidden="1" thickBot="1">
      <c r="A98" s="42"/>
      <c r="B98" s="437"/>
      <c r="C98" s="44"/>
      <c r="D98" s="43"/>
      <c r="E98" s="44"/>
      <c r="F98" s="43"/>
      <c r="G98" s="44"/>
      <c r="H98" s="43"/>
      <c r="I98" s="44"/>
      <c r="J98" s="43"/>
      <c r="K98" s="35"/>
    </row>
    <row r="99" spans="1:11" ht="11.25" hidden="1">
      <c r="A99" s="130">
        <v>1</v>
      </c>
      <c r="B99" s="83">
        <v>2</v>
      </c>
      <c r="C99" s="84">
        <v>3</v>
      </c>
      <c r="D99" s="84">
        <v>4</v>
      </c>
      <c r="E99" s="84">
        <v>5</v>
      </c>
      <c r="F99" s="84">
        <v>6</v>
      </c>
      <c r="G99" s="84">
        <v>7</v>
      </c>
      <c r="H99" s="84">
        <v>8</v>
      </c>
      <c r="I99" s="84">
        <v>9</v>
      </c>
      <c r="J99" s="84">
        <v>10</v>
      </c>
      <c r="K99" s="17">
        <v>12</v>
      </c>
    </row>
    <row r="100" spans="1:11" ht="11.25" hidden="1">
      <c r="A100" s="27"/>
      <c r="B100" s="435" t="s">
        <v>67</v>
      </c>
      <c r="C100" s="82" t="s">
        <v>68</v>
      </c>
      <c r="D100" s="29">
        <v>1</v>
      </c>
      <c r="E100" s="29">
        <v>14</v>
      </c>
      <c r="F100" s="29" t="s">
        <v>30</v>
      </c>
      <c r="G100" s="29" t="s">
        <v>44</v>
      </c>
      <c r="H100" s="29" t="s">
        <v>21</v>
      </c>
      <c r="I100" s="29" t="s">
        <v>22</v>
      </c>
      <c r="J100" s="29" t="s">
        <v>96</v>
      </c>
      <c r="K100" s="53">
        <f>K104</f>
        <v>0</v>
      </c>
    </row>
    <row r="101" spans="1:11" ht="11.25" hidden="1">
      <c r="A101" s="33"/>
      <c r="B101" s="435"/>
      <c r="C101" s="4"/>
      <c r="D101" s="34"/>
      <c r="E101" s="4"/>
      <c r="F101" s="34"/>
      <c r="G101" s="4"/>
      <c r="H101" s="34"/>
      <c r="I101" s="4"/>
      <c r="J101" s="34"/>
      <c r="K101" s="35"/>
    </row>
    <row r="102" spans="1:11" ht="12" customHeight="1" hidden="1">
      <c r="A102" s="33"/>
      <c r="B102" s="435"/>
      <c r="C102" s="4"/>
      <c r="D102" s="34"/>
      <c r="E102" s="4"/>
      <c r="F102" s="34"/>
      <c r="G102" s="4"/>
      <c r="H102" s="34"/>
      <c r="I102" s="4"/>
      <c r="J102" s="34"/>
      <c r="K102" s="35"/>
    </row>
    <row r="103" spans="1:11" ht="11.25" hidden="1">
      <c r="A103" s="42"/>
      <c r="B103" s="435"/>
      <c r="C103" s="44"/>
      <c r="D103" s="43"/>
      <c r="E103" s="44"/>
      <c r="F103" s="43"/>
      <c r="G103" s="44"/>
      <c r="H103" s="43"/>
      <c r="I103" s="44"/>
      <c r="J103" s="43"/>
      <c r="K103" s="62"/>
    </row>
    <row r="104" spans="1:11" ht="11.25" hidden="1">
      <c r="A104" s="27"/>
      <c r="B104" s="435" t="s">
        <v>165</v>
      </c>
      <c r="C104" s="82" t="s">
        <v>68</v>
      </c>
      <c r="D104" s="29">
        <v>1</v>
      </c>
      <c r="E104" s="29">
        <v>14</v>
      </c>
      <c r="F104" s="29" t="s">
        <v>30</v>
      </c>
      <c r="G104" s="29" t="s">
        <v>93</v>
      </c>
      <c r="H104" s="29">
        <v>13</v>
      </c>
      <c r="I104" s="29" t="s">
        <v>22</v>
      </c>
      <c r="J104" s="29" t="s">
        <v>96</v>
      </c>
      <c r="K104" s="53">
        <v>0</v>
      </c>
    </row>
    <row r="105" spans="1:11" ht="11.25" hidden="1">
      <c r="A105" s="33"/>
      <c r="B105" s="435"/>
      <c r="C105" s="4"/>
      <c r="D105" s="34"/>
      <c r="E105" s="4"/>
      <c r="F105" s="34"/>
      <c r="G105" s="4"/>
      <c r="H105" s="34"/>
      <c r="I105" s="4"/>
      <c r="J105" s="34"/>
      <c r="K105" s="35"/>
    </row>
    <row r="106" spans="1:11" ht="12" customHeight="1" hidden="1">
      <c r="A106" s="33"/>
      <c r="B106" s="435"/>
      <c r="C106" s="4"/>
      <c r="D106" s="34"/>
      <c r="E106" s="4"/>
      <c r="F106" s="34"/>
      <c r="G106" s="4"/>
      <c r="H106" s="34"/>
      <c r="I106" s="4"/>
      <c r="J106" s="34"/>
      <c r="K106" s="35"/>
    </row>
    <row r="107" spans="1:11" ht="11.25" hidden="1">
      <c r="A107" s="33"/>
      <c r="B107" s="435"/>
      <c r="C107" s="4"/>
      <c r="D107" s="34"/>
      <c r="E107" s="4"/>
      <c r="F107" s="34"/>
      <c r="G107" s="4"/>
      <c r="H107" s="34"/>
      <c r="I107" s="4"/>
      <c r="J107" s="34"/>
      <c r="K107" s="35"/>
    </row>
    <row r="108" spans="1:11" ht="11.25" hidden="1">
      <c r="A108" s="127"/>
      <c r="B108" s="436"/>
      <c r="C108" s="116"/>
      <c r="D108" s="117"/>
      <c r="E108" s="116"/>
      <c r="F108" s="117"/>
      <c r="G108" s="116"/>
      <c r="H108" s="117"/>
      <c r="I108" s="116"/>
      <c r="J108" s="117"/>
      <c r="K108" s="169"/>
    </row>
    <row r="109" spans="1:11" ht="11.25" hidden="1">
      <c r="A109" s="48" t="s">
        <v>150</v>
      </c>
      <c r="B109" s="198" t="s">
        <v>149</v>
      </c>
      <c r="C109" s="200">
        <v>304</v>
      </c>
      <c r="D109" s="191">
        <v>1</v>
      </c>
      <c r="E109" s="201">
        <v>14</v>
      </c>
      <c r="F109" s="191">
        <v>40</v>
      </c>
      <c r="G109" s="201">
        <v>205</v>
      </c>
      <c r="H109" s="191">
        <v>31</v>
      </c>
      <c r="I109" s="191" t="s">
        <v>22</v>
      </c>
      <c r="J109" s="191">
        <v>410</v>
      </c>
      <c r="K109" s="199"/>
    </row>
    <row r="110" spans="1:11" ht="11.25" hidden="1">
      <c r="A110" s="175">
        <v>7</v>
      </c>
      <c r="B110" s="176" t="s">
        <v>136</v>
      </c>
      <c r="C110" s="114" t="s">
        <v>20</v>
      </c>
      <c r="D110" s="115">
        <v>1</v>
      </c>
      <c r="E110" s="115">
        <v>16</v>
      </c>
      <c r="F110" s="115" t="s">
        <v>21</v>
      </c>
      <c r="G110" s="115" t="s">
        <v>20</v>
      </c>
      <c r="H110" s="115" t="s">
        <v>21</v>
      </c>
      <c r="I110" s="115" t="s">
        <v>22</v>
      </c>
      <c r="J110" s="115" t="s">
        <v>20</v>
      </c>
      <c r="K110" s="177">
        <f>K111</f>
        <v>0</v>
      </c>
    </row>
    <row r="111" spans="1:11" ht="31.5" hidden="1">
      <c r="A111" s="181" t="s">
        <v>138</v>
      </c>
      <c r="B111" s="187" t="s">
        <v>137</v>
      </c>
      <c r="C111" s="182">
        <v>301</v>
      </c>
      <c r="D111" s="183">
        <v>1</v>
      </c>
      <c r="E111" s="183">
        <v>16</v>
      </c>
      <c r="F111" s="183">
        <v>51</v>
      </c>
      <c r="G111" s="183" t="s">
        <v>20</v>
      </c>
      <c r="H111" s="184" t="s">
        <v>24</v>
      </c>
      <c r="I111" s="183" t="s">
        <v>22</v>
      </c>
      <c r="J111" s="183" t="s">
        <v>20</v>
      </c>
      <c r="K111" s="169">
        <f>K112</f>
        <v>0</v>
      </c>
    </row>
    <row r="112" spans="1:11" ht="42" hidden="1">
      <c r="A112" s="175"/>
      <c r="B112" s="193" t="s">
        <v>139</v>
      </c>
      <c r="C112" s="190">
        <v>301</v>
      </c>
      <c r="D112" s="191">
        <v>1</v>
      </c>
      <c r="E112" s="191">
        <v>16</v>
      </c>
      <c r="F112" s="191">
        <v>51</v>
      </c>
      <c r="G112" s="192" t="s">
        <v>140</v>
      </c>
      <c r="H112" s="192" t="s">
        <v>24</v>
      </c>
      <c r="I112" s="191" t="s">
        <v>22</v>
      </c>
      <c r="J112" s="191">
        <v>140</v>
      </c>
      <c r="K112" s="177">
        <f>2-2</f>
        <v>0</v>
      </c>
    </row>
    <row r="113" spans="1:11" ht="11.25">
      <c r="A113" s="42" t="s">
        <v>40</v>
      </c>
      <c r="B113" s="85" t="s">
        <v>42</v>
      </c>
      <c r="C113" s="43" t="s">
        <v>20</v>
      </c>
      <c r="D113" s="43">
        <v>2</v>
      </c>
      <c r="E113" s="43" t="s">
        <v>21</v>
      </c>
      <c r="F113" s="43" t="s">
        <v>21</v>
      </c>
      <c r="G113" s="43" t="s">
        <v>20</v>
      </c>
      <c r="H113" s="43" t="s">
        <v>21</v>
      </c>
      <c r="I113" s="43" t="s">
        <v>22</v>
      </c>
      <c r="J113" s="43" t="s">
        <v>20</v>
      </c>
      <c r="K113" s="217">
        <f>K114+K204+K197</f>
        <v>2514.2</v>
      </c>
    </row>
    <row r="114" spans="1:11" ht="11.25">
      <c r="A114" s="27" t="s">
        <v>10</v>
      </c>
      <c r="B114" s="437" t="s">
        <v>43</v>
      </c>
      <c r="C114" s="38" t="s">
        <v>20</v>
      </c>
      <c r="D114" s="29">
        <v>2</v>
      </c>
      <c r="E114" s="38" t="s">
        <v>24</v>
      </c>
      <c r="F114" s="29" t="s">
        <v>21</v>
      </c>
      <c r="G114" s="38" t="s">
        <v>20</v>
      </c>
      <c r="H114" s="29" t="s">
        <v>21</v>
      </c>
      <c r="I114" s="38" t="s">
        <v>22</v>
      </c>
      <c r="J114" s="29" t="s">
        <v>20</v>
      </c>
      <c r="K114" s="216">
        <f>K117+K123+K148+K162+K185+K201</f>
        <v>2514.2</v>
      </c>
    </row>
    <row r="115" spans="1:11" ht="11.25">
      <c r="A115" s="33"/>
      <c r="B115" s="437"/>
      <c r="C115" s="4"/>
      <c r="D115" s="34"/>
      <c r="E115" s="4"/>
      <c r="F115" s="34"/>
      <c r="G115" s="4"/>
      <c r="H115" s="34"/>
      <c r="I115" s="4"/>
      <c r="J115" s="34"/>
      <c r="K115" s="35"/>
    </row>
    <row r="116" spans="1:11" ht="12" customHeight="1">
      <c r="A116" s="42"/>
      <c r="B116" s="437"/>
      <c r="C116" s="44"/>
      <c r="D116" s="43"/>
      <c r="E116" s="44"/>
      <c r="F116" s="43"/>
      <c r="G116" s="44"/>
      <c r="H116" s="43"/>
      <c r="I116" s="44"/>
      <c r="J116" s="43"/>
      <c r="K116" s="62"/>
    </row>
    <row r="117" spans="1:28" ht="11.25">
      <c r="A117" s="27" t="s">
        <v>12</v>
      </c>
      <c r="B117" s="435" t="s">
        <v>77</v>
      </c>
      <c r="C117" s="38" t="s">
        <v>20</v>
      </c>
      <c r="D117" s="29">
        <v>2</v>
      </c>
      <c r="E117" s="38" t="s">
        <v>24</v>
      </c>
      <c r="F117" s="29" t="s">
        <v>23</v>
      </c>
      <c r="G117" s="38" t="s">
        <v>20</v>
      </c>
      <c r="H117" s="29" t="s">
        <v>21</v>
      </c>
      <c r="I117" s="38" t="s">
        <v>22</v>
      </c>
      <c r="J117" s="29">
        <v>151</v>
      </c>
      <c r="K117" s="30">
        <f>K121</f>
        <v>2346</v>
      </c>
      <c r="AB117" s="204"/>
    </row>
    <row r="118" spans="1:11" ht="11.25">
      <c r="A118" s="42"/>
      <c r="B118" s="435"/>
      <c r="C118" s="44"/>
      <c r="D118" s="43"/>
      <c r="E118" s="44"/>
      <c r="F118" s="43"/>
      <c r="G118" s="44"/>
      <c r="H118" s="43"/>
      <c r="I118" s="44"/>
      <c r="J118" s="43"/>
      <c r="K118" s="62"/>
    </row>
    <row r="119" spans="1:11" ht="12" customHeight="1">
      <c r="A119" s="27"/>
      <c r="B119" s="437" t="s">
        <v>78</v>
      </c>
      <c r="C119" s="38">
        <v>304</v>
      </c>
      <c r="D119" s="29">
        <v>2</v>
      </c>
      <c r="E119" s="38" t="s">
        <v>24</v>
      </c>
      <c r="F119" s="29" t="s">
        <v>23</v>
      </c>
      <c r="G119" s="38" t="s">
        <v>79</v>
      </c>
      <c r="H119" s="29" t="s">
        <v>21</v>
      </c>
      <c r="I119" s="38" t="s">
        <v>22</v>
      </c>
      <c r="J119" s="29">
        <v>151</v>
      </c>
      <c r="K119" s="30">
        <f>K121</f>
        <v>2346</v>
      </c>
    </row>
    <row r="120" spans="1:11" ht="11.25">
      <c r="A120" s="42"/>
      <c r="B120" s="437"/>
      <c r="C120" s="44"/>
      <c r="D120" s="43"/>
      <c r="E120" s="44"/>
      <c r="F120" s="43"/>
      <c r="G120" s="44"/>
      <c r="H120" s="43"/>
      <c r="I120" s="44"/>
      <c r="J120" s="43"/>
      <c r="K120" s="62"/>
    </row>
    <row r="121" spans="1:28" ht="12" customHeight="1">
      <c r="A121" s="33"/>
      <c r="B121" s="454" t="s">
        <v>166</v>
      </c>
      <c r="C121" s="4">
        <v>304</v>
      </c>
      <c r="D121" s="34">
        <v>2</v>
      </c>
      <c r="E121" s="4" t="s">
        <v>24</v>
      </c>
      <c r="F121" s="34" t="s">
        <v>23</v>
      </c>
      <c r="G121" s="4" t="s">
        <v>79</v>
      </c>
      <c r="H121" s="34">
        <v>13</v>
      </c>
      <c r="I121" s="4" t="s">
        <v>22</v>
      </c>
      <c r="J121" s="34">
        <v>151</v>
      </c>
      <c r="K121" s="87">
        <v>2346</v>
      </c>
      <c r="O121" s="138">
        <v>586.5</v>
      </c>
      <c r="S121" s="138">
        <v>586.5</v>
      </c>
      <c r="W121" s="138">
        <v>586.5</v>
      </c>
      <c r="AA121" s="138">
        <v>586.5</v>
      </c>
      <c r="AB121" s="204">
        <f>AA121+W121+S121+O121</f>
        <v>2346</v>
      </c>
    </row>
    <row r="122" spans="1:28" ht="11.25">
      <c r="A122" s="33"/>
      <c r="B122" s="454"/>
      <c r="C122" s="4"/>
      <c r="D122" s="34"/>
      <c r="E122" s="4"/>
      <c r="F122" s="34"/>
      <c r="G122" s="4"/>
      <c r="H122" s="34"/>
      <c r="I122" s="4"/>
      <c r="J122" s="34"/>
      <c r="K122" s="35"/>
      <c r="AB122" s="204"/>
    </row>
    <row r="123" spans="1:28" ht="12" customHeight="1">
      <c r="A123" s="131" t="s">
        <v>45</v>
      </c>
      <c r="B123" s="435" t="s">
        <v>47</v>
      </c>
      <c r="C123" s="38" t="s">
        <v>20</v>
      </c>
      <c r="D123" s="29">
        <v>2</v>
      </c>
      <c r="E123" s="38" t="s">
        <v>24</v>
      </c>
      <c r="F123" s="29" t="s">
        <v>24</v>
      </c>
      <c r="G123" s="38" t="s">
        <v>20</v>
      </c>
      <c r="H123" s="29" t="s">
        <v>21</v>
      </c>
      <c r="I123" s="38" t="s">
        <v>22</v>
      </c>
      <c r="J123" s="29">
        <v>151</v>
      </c>
      <c r="K123" s="211">
        <f>K128+K125</f>
        <v>0</v>
      </c>
      <c r="AB123" s="204">
        <f>AA123+W123+S123+O123</f>
        <v>0</v>
      </c>
    </row>
    <row r="124" spans="1:11" ht="11.25">
      <c r="A124" s="132"/>
      <c r="B124" s="435"/>
      <c r="C124" s="44"/>
      <c r="D124" s="43"/>
      <c r="E124" s="44"/>
      <c r="F124" s="43"/>
      <c r="G124" s="44"/>
      <c r="H124" s="43"/>
      <c r="I124" s="44"/>
      <c r="J124" s="43"/>
      <c r="K124" s="62"/>
    </row>
    <row r="125" spans="1:11" ht="12" customHeight="1" hidden="1">
      <c r="A125" s="132"/>
      <c r="B125" s="88" t="s">
        <v>108</v>
      </c>
      <c r="C125" s="44">
        <v>304</v>
      </c>
      <c r="D125" s="43">
        <v>2</v>
      </c>
      <c r="E125" s="38" t="s">
        <v>24</v>
      </c>
      <c r="F125" s="29" t="s">
        <v>24</v>
      </c>
      <c r="G125" s="23" t="s">
        <v>109</v>
      </c>
      <c r="H125" s="23" t="s">
        <v>21</v>
      </c>
      <c r="I125" s="89" t="s">
        <v>22</v>
      </c>
      <c r="J125" s="23">
        <v>151</v>
      </c>
      <c r="K125" s="62">
        <f>K126</f>
        <v>0</v>
      </c>
    </row>
    <row r="126" spans="1:11" ht="52.5" hidden="1">
      <c r="A126" s="132"/>
      <c r="B126" s="88" t="s">
        <v>110</v>
      </c>
      <c r="C126" s="44">
        <v>304</v>
      </c>
      <c r="D126" s="43">
        <v>2</v>
      </c>
      <c r="E126" s="38" t="s">
        <v>24</v>
      </c>
      <c r="F126" s="29" t="s">
        <v>24</v>
      </c>
      <c r="G126" s="23" t="s">
        <v>109</v>
      </c>
      <c r="H126" s="43">
        <v>10</v>
      </c>
      <c r="I126" s="89" t="s">
        <v>22</v>
      </c>
      <c r="J126" s="23">
        <v>151</v>
      </c>
      <c r="K126" s="62">
        <v>0</v>
      </c>
    </row>
    <row r="127" spans="1:11" ht="11.25">
      <c r="A127" s="21"/>
      <c r="B127" s="22" t="s">
        <v>48</v>
      </c>
      <c r="C127" s="23">
        <v>304</v>
      </c>
      <c r="D127" s="23">
        <v>2</v>
      </c>
      <c r="E127" s="23" t="s">
        <v>24</v>
      </c>
      <c r="F127" s="29" t="s">
        <v>24</v>
      </c>
      <c r="G127" s="23">
        <v>999</v>
      </c>
      <c r="H127" s="23" t="s">
        <v>21</v>
      </c>
      <c r="I127" s="23" t="s">
        <v>22</v>
      </c>
      <c r="J127" s="23">
        <v>151</v>
      </c>
      <c r="K127" s="212">
        <f>K128</f>
        <v>0</v>
      </c>
    </row>
    <row r="128" spans="1:11" ht="21">
      <c r="A128" s="131"/>
      <c r="B128" s="28" t="s">
        <v>167</v>
      </c>
      <c r="C128" s="38">
        <v>304</v>
      </c>
      <c r="D128" s="29">
        <v>2</v>
      </c>
      <c r="E128" s="38" t="s">
        <v>24</v>
      </c>
      <c r="F128" s="29" t="s">
        <v>24</v>
      </c>
      <c r="G128" s="38">
        <v>999</v>
      </c>
      <c r="H128" s="29">
        <v>13</v>
      </c>
      <c r="I128" s="38" t="s">
        <v>22</v>
      </c>
      <c r="J128" s="29">
        <v>151</v>
      </c>
      <c r="K128" s="211">
        <v>0</v>
      </c>
    </row>
    <row r="129" spans="1:11" ht="11.25" hidden="1">
      <c r="A129" s="27"/>
      <c r="B129" s="90" t="s">
        <v>50</v>
      </c>
      <c r="C129" s="38"/>
      <c r="D129" s="29"/>
      <c r="E129" s="38"/>
      <c r="F129" s="29"/>
      <c r="G129" s="38"/>
      <c r="H129" s="29"/>
      <c r="I129" s="38"/>
      <c r="J129" s="29"/>
      <c r="K129" s="30"/>
    </row>
    <row r="130" spans="1:11" ht="11.25" hidden="1">
      <c r="A130" s="33"/>
      <c r="B130" s="454" t="s">
        <v>51</v>
      </c>
      <c r="C130" s="4"/>
      <c r="D130" s="34"/>
      <c r="E130" s="4"/>
      <c r="F130" s="34"/>
      <c r="G130" s="4"/>
      <c r="H130" s="34"/>
      <c r="I130" s="4"/>
      <c r="J130" s="34"/>
      <c r="K130" s="35">
        <f>K138</f>
        <v>0</v>
      </c>
    </row>
    <row r="131" spans="1:11" ht="11.25" hidden="1">
      <c r="A131" s="33"/>
      <c r="B131" s="454"/>
      <c r="C131" s="4"/>
      <c r="D131" s="34"/>
      <c r="E131" s="4"/>
      <c r="F131" s="34"/>
      <c r="G131" s="4"/>
      <c r="H131" s="34"/>
      <c r="I131" s="4"/>
      <c r="J131" s="34"/>
      <c r="K131" s="35"/>
    </row>
    <row r="132" spans="1:11" ht="12" customHeight="1" hidden="1">
      <c r="A132" s="33"/>
      <c r="B132" s="454"/>
      <c r="C132" s="4"/>
      <c r="D132" s="34"/>
      <c r="E132" s="4"/>
      <c r="F132" s="34"/>
      <c r="G132" s="4"/>
      <c r="H132" s="34"/>
      <c r="I132" s="4"/>
      <c r="J132" s="34"/>
      <c r="K132" s="35"/>
    </row>
    <row r="133" spans="1:11" ht="11.25" hidden="1">
      <c r="A133" s="33"/>
      <c r="B133" s="454"/>
      <c r="C133" s="4"/>
      <c r="D133" s="34"/>
      <c r="E133" s="4"/>
      <c r="F133" s="34"/>
      <c r="G133" s="4"/>
      <c r="H133" s="34"/>
      <c r="I133" s="4"/>
      <c r="J133" s="34"/>
      <c r="K133" s="35"/>
    </row>
    <row r="134" spans="1:11" ht="11.25" hidden="1">
      <c r="A134" s="33"/>
      <c r="B134" s="454"/>
      <c r="C134" s="4"/>
      <c r="D134" s="34"/>
      <c r="E134" s="4"/>
      <c r="F134" s="34"/>
      <c r="G134" s="4"/>
      <c r="H134" s="34"/>
      <c r="I134" s="4"/>
      <c r="J134" s="34"/>
      <c r="K134" s="35"/>
    </row>
    <row r="135" spans="1:11" ht="11.25" hidden="1">
      <c r="A135" s="33"/>
      <c r="B135" s="454"/>
      <c r="C135" s="4"/>
      <c r="D135" s="34"/>
      <c r="E135" s="4"/>
      <c r="F135" s="34"/>
      <c r="G135" s="4"/>
      <c r="H135" s="34"/>
      <c r="I135" s="4"/>
      <c r="J135" s="34"/>
      <c r="K135" s="35"/>
    </row>
    <row r="136" spans="1:11" ht="11.25" hidden="1">
      <c r="A136" s="33"/>
      <c r="B136" s="454"/>
      <c r="C136" s="4"/>
      <c r="D136" s="34"/>
      <c r="E136" s="4"/>
      <c r="F136" s="34"/>
      <c r="G136" s="4"/>
      <c r="H136" s="34"/>
      <c r="I136" s="4"/>
      <c r="J136" s="34"/>
      <c r="K136" s="35"/>
    </row>
    <row r="137" spans="1:11" ht="11.25" hidden="1">
      <c r="A137" s="27"/>
      <c r="B137" s="90" t="s">
        <v>52</v>
      </c>
      <c r="C137" s="91"/>
      <c r="D137" s="29"/>
      <c r="E137" s="38"/>
      <c r="F137" s="29"/>
      <c r="G137" s="38"/>
      <c r="H137" s="29"/>
      <c r="I137" s="38"/>
      <c r="J137" s="29"/>
      <c r="K137" s="30"/>
    </row>
    <row r="138" spans="1:11" ht="11.25" hidden="1">
      <c r="A138" s="33"/>
      <c r="B138" s="439" t="s">
        <v>53</v>
      </c>
      <c r="C138" s="92"/>
      <c r="D138" s="34"/>
      <c r="E138" s="4"/>
      <c r="F138" s="34"/>
      <c r="G138" s="4"/>
      <c r="H138" s="34"/>
      <c r="I138" s="4"/>
      <c r="J138" s="34"/>
      <c r="K138" s="35"/>
    </row>
    <row r="139" spans="1:11" ht="11.25" hidden="1">
      <c r="A139" s="42"/>
      <c r="B139" s="439"/>
      <c r="C139" s="93"/>
      <c r="D139" s="43"/>
      <c r="E139" s="44"/>
      <c r="F139" s="43"/>
      <c r="G139" s="44"/>
      <c r="H139" s="43"/>
      <c r="I139" s="44"/>
      <c r="J139" s="43"/>
      <c r="K139" s="62"/>
    </row>
    <row r="140" spans="1:11" ht="12" customHeight="1" hidden="1">
      <c r="A140" s="131"/>
      <c r="B140" s="440" t="s">
        <v>89</v>
      </c>
      <c r="C140" s="38"/>
      <c r="D140" s="29"/>
      <c r="E140" s="38"/>
      <c r="F140" s="29"/>
      <c r="G140" s="38"/>
      <c r="H140" s="29"/>
      <c r="I140" s="38"/>
      <c r="J140" s="29"/>
      <c r="K140" s="94"/>
    </row>
    <row r="141" spans="1:11" ht="11.25" hidden="1">
      <c r="A141" s="133"/>
      <c r="B141" s="440"/>
      <c r="C141" s="4"/>
      <c r="D141" s="34"/>
      <c r="E141" s="4"/>
      <c r="F141" s="34"/>
      <c r="G141" s="4"/>
      <c r="H141" s="34"/>
      <c r="I141" s="4"/>
      <c r="J141" s="34"/>
      <c r="K141" s="35"/>
    </row>
    <row r="142" spans="1:11" ht="12" customHeight="1" hidden="1">
      <c r="A142" s="133"/>
      <c r="B142" s="440"/>
      <c r="C142" s="4"/>
      <c r="D142" s="34"/>
      <c r="E142" s="4"/>
      <c r="F142" s="34"/>
      <c r="G142" s="4"/>
      <c r="H142" s="34"/>
      <c r="I142" s="4"/>
      <c r="J142" s="34"/>
      <c r="K142" s="35"/>
    </row>
    <row r="143" spans="1:11" ht="21" hidden="1">
      <c r="A143" s="133"/>
      <c r="B143" s="86" t="s">
        <v>88</v>
      </c>
      <c r="C143" s="4"/>
      <c r="D143" s="34"/>
      <c r="E143" s="4"/>
      <c r="F143" s="34"/>
      <c r="G143" s="4"/>
      <c r="H143" s="34"/>
      <c r="I143" s="4"/>
      <c r="J143" s="34"/>
      <c r="K143" s="95"/>
    </row>
    <row r="144" spans="1:11" ht="3" customHeight="1" hidden="1">
      <c r="A144" s="131"/>
      <c r="B144" s="440" t="s">
        <v>87</v>
      </c>
      <c r="C144" s="38"/>
      <c r="D144" s="29"/>
      <c r="E144" s="38"/>
      <c r="F144" s="29"/>
      <c r="G144" s="38"/>
      <c r="H144" s="29"/>
      <c r="I144" s="38"/>
      <c r="J144" s="29"/>
      <c r="K144" s="94"/>
    </row>
    <row r="145" spans="1:11" ht="11.25" hidden="1">
      <c r="A145" s="133"/>
      <c r="B145" s="440"/>
      <c r="C145" s="4"/>
      <c r="D145" s="34"/>
      <c r="E145" s="4"/>
      <c r="F145" s="34"/>
      <c r="G145" s="4"/>
      <c r="H145" s="34"/>
      <c r="I145" s="4"/>
      <c r="J145" s="34"/>
      <c r="K145" s="35"/>
    </row>
    <row r="146" spans="1:11" ht="12" customHeight="1" hidden="1">
      <c r="A146" s="133"/>
      <c r="B146" s="440"/>
      <c r="C146" s="4"/>
      <c r="D146" s="34"/>
      <c r="E146" s="4"/>
      <c r="F146" s="34"/>
      <c r="G146" s="4"/>
      <c r="H146" s="34"/>
      <c r="I146" s="4"/>
      <c r="J146" s="34"/>
      <c r="K146" s="35"/>
    </row>
    <row r="147" spans="1:11" ht="11.25" hidden="1">
      <c r="A147" s="133"/>
      <c r="B147" s="440"/>
      <c r="C147" s="4"/>
      <c r="D147" s="34"/>
      <c r="E147" s="4"/>
      <c r="F147" s="34"/>
      <c r="G147" s="4"/>
      <c r="H147" s="34"/>
      <c r="I147" s="4"/>
      <c r="J147" s="34"/>
      <c r="K147" s="35"/>
    </row>
    <row r="148" spans="1:11" ht="11.25">
      <c r="A148" s="27" t="s">
        <v>45</v>
      </c>
      <c r="B148" s="435" t="s">
        <v>80</v>
      </c>
      <c r="C148" s="38" t="s">
        <v>20</v>
      </c>
      <c r="D148" s="29">
        <v>2</v>
      </c>
      <c r="E148" s="38" t="s">
        <v>24</v>
      </c>
      <c r="F148" s="29" t="s">
        <v>60</v>
      </c>
      <c r="G148" s="38" t="s">
        <v>20</v>
      </c>
      <c r="H148" s="29" t="s">
        <v>21</v>
      </c>
      <c r="I148" s="38" t="s">
        <v>22</v>
      </c>
      <c r="J148" s="29">
        <v>151</v>
      </c>
      <c r="K148" s="53">
        <f>K150+K156</f>
        <v>168.2</v>
      </c>
    </row>
    <row r="149" spans="1:11" ht="11.25">
      <c r="A149" s="42"/>
      <c r="B149" s="435"/>
      <c r="C149" s="44"/>
      <c r="D149" s="43"/>
      <c r="E149" s="44"/>
      <c r="F149" s="43"/>
      <c r="G149" s="44"/>
      <c r="H149" s="43"/>
      <c r="I149" s="44"/>
      <c r="J149" s="43"/>
      <c r="K149" s="62"/>
    </row>
    <row r="150" spans="1:28" ht="12" customHeight="1">
      <c r="A150" s="27"/>
      <c r="B150" s="435" t="s">
        <v>81</v>
      </c>
      <c r="C150" s="38">
        <v>304</v>
      </c>
      <c r="D150" s="29">
        <v>2</v>
      </c>
      <c r="E150" s="38" t="s">
        <v>24</v>
      </c>
      <c r="F150" s="29" t="s">
        <v>60</v>
      </c>
      <c r="G150" s="38" t="s">
        <v>82</v>
      </c>
      <c r="H150" s="29" t="s">
        <v>21</v>
      </c>
      <c r="I150" s="38" t="s">
        <v>22</v>
      </c>
      <c r="J150" s="29">
        <v>151</v>
      </c>
      <c r="K150" s="53">
        <f>K153</f>
        <v>166.2</v>
      </c>
      <c r="O150" s="138">
        <v>166.2</v>
      </c>
      <c r="AB150" s="204">
        <f>AA150+W150+S150+O150</f>
        <v>166.2</v>
      </c>
    </row>
    <row r="151" spans="1:11" ht="11.25">
      <c r="A151" s="33"/>
      <c r="B151" s="435"/>
      <c r="C151" s="4"/>
      <c r="D151" s="34"/>
      <c r="E151" s="4"/>
      <c r="F151" s="34"/>
      <c r="G151" s="4"/>
      <c r="H151" s="34"/>
      <c r="I151" s="4"/>
      <c r="J151" s="34"/>
      <c r="K151" s="35"/>
    </row>
    <row r="152" spans="1:11" ht="12" customHeight="1" thickBot="1">
      <c r="A152" s="42"/>
      <c r="B152" s="435"/>
      <c r="C152" s="44"/>
      <c r="D152" s="43"/>
      <c r="E152" s="44"/>
      <c r="F152" s="43"/>
      <c r="G152" s="44"/>
      <c r="H152" s="43"/>
      <c r="I152" s="44"/>
      <c r="J152" s="43"/>
      <c r="K152" s="66"/>
    </row>
    <row r="153" spans="1:28" ht="11.25">
      <c r="A153" s="133"/>
      <c r="B153" s="440" t="s">
        <v>168</v>
      </c>
      <c r="C153" s="4">
        <v>304</v>
      </c>
      <c r="D153" s="34">
        <v>2</v>
      </c>
      <c r="E153" s="4" t="s">
        <v>24</v>
      </c>
      <c r="F153" s="34" t="s">
        <v>60</v>
      </c>
      <c r="G153" s="4" t="s">
        <v>82</v>
      </c>
      <c r="H153" s="34">
        <v>13</v>
      </c>
      <c r="I153" s="4" t="s">
        <v>22</v>
      </c>
      <c r="J153" s="34">
        <v>151</v>
      </c>
      <c r="K153" s="81">
        <v>166.2</v>
      </c>
      <c r="AB153" s="204"/>
    </row>
    <row r="154" spans="1:11" ht="11.25">
      <c r="A154" s="133"/>
      <c r="B154" s="440"/>
      <c r="C154" s="4"/>
      <c r="D154" s="34"/>
      <c r="E154" s="4"/>
      <c r="F154" s="34"/>
      <c r="G154" s="4"/>
      <c r="H154" s="34"/>
      <c r="I154" s="4"/>
      <c r="J154" s="34"/>
      <c r="K154" s="35"/>
    </row>
    <row r="155" spans="1:11" ht="12" customHeight="1">
      <c r="A155" s="133"/>
      <c r="B155" s="440"/>
      <c r="C155" s="4"/>
      <c r="D155" s="34"/>
      <c r="E155" s="4"/>
      <c r="F155" s="34"/>
      <c r="G155" s="43"/>
      <c r="H155" s="34"/>
      <c r="I155" s="4"/>
      <c r="J155" s="34"/>
      <c r="K155" s="35"/>
    </row>
    <row r="156" spans="1:11" ht="11.25">
      <c r="A156" s="27" t="s">
        <v>46</v>
      </c>
      <c r="B156" s="437" t="s">
        <v>113</v>
      </c>
      <c r="C156" s="38" t="s">
        <v>86</v>
      </c>
      <c r="D156" s="29">
        <v>2</v>
      </c>
      <c r="E156" s="38" t="s">
        <v>24</v>
      </c>
      <c r="F156" s="29" t="s">
        <v>60</v>
      </c>
      <c r="G156" s="118" t="s">
        <v>114</v>
      </c>
      <c r="H156" s="29" t="s">
        <v>21</v>
      </c>
      <c r="I156" s="38" t="s">
        <v>22</v>
      </c>
      <c r="J156" s="29">
        <v>151</v>
      </c>
      <c r="K156" s="101">
        <f>K159</f>
        <v>2</v>
      </c>
    </row>
    <row r="157" spans="1:11" ht="11.25">
      <c r="A157" s="134"/>
      <c r="B157" s="437"/>
      <c r="C157" s="4"/>
      <c r="D157" s="34"/>
      <c r="E157" s="4"/>
      <c r="F157" s="34"/>
      <c r="G157" s="4"/>
      <c r="H157" s="34"/>
      <c r="I157" s="4"/>
      <c r="J157" s="34"/>
      <c r="K157" s="106"/>
    </row>
    <row r="158" spans="1:11" ht="12" customHeight="1">
      <c r="A158" s="135"/>
      <c r="B158" s="437"/>
      <c r="C158" s="44"/>
      <c r="D158" s="43"/>
      <c r="E158" s="44"/>
      <c r="F158" s="43"/>
      <c r="G158" s="44"/>
      <c r="H158" s="43"/>
      <c r="I158" s="44"/>
      <c r="J158" s="43"/>
      <c r="K158" s="110"/>
    </row>
    <row r="159" spans="1:28" ht="11.25">
      <c r="A159" s="136"/>
      <c r="B159" s="437" t="s">
        <v>169</v>
      </c>
      <c r="C159" s="38" t="s">
        <v>86</v>
      </c>
      <c r="D159" s="29">
        <v>2</v>
      </c>
      <c r="E159" s="38" t="s">
        <v>24</v>
      </c>
      <c r="F159" s="29" t="s">
        <v>60</v>
      </c>
      <c r="G159" s="162" t="s">
        <v>114</v>
      </c>
      <c r="H159" s="29">
        <v>13</v>
      </c>
      <c r="I159" s="38" t="s">
        <v>22</v>
      </c>
      <c r="J159" s="29">
        <v>151</v>
      </c>
      <c r="K159" s="101">
        <f>5-3</f>
        <v>2</v>
      </c>
      <c r="O159" s="138">
        <v>2</v>
      </c>
      <c r="AB159" s="204">
        <f>AA159+W159+S159+O159</f>
        <v>2</v>
      </c>
    </row>
    <row r="160" spans="1:11" ht="11.25">
      <c r="A160" s="134"/>
      <c r="B160" s="437"/>
      <c r="C160" s="4"/>
      <c r="D160" s="34"/>
      <c r="E160" s="4"/>
      <c r="F160" s="34"/>
      <c r="G160" s="4"/>
      <c r="H160" s="34"/>
      <c r="I160" s="4"/>
      <c r="J160" s="34"/>
      <c r="K160" s="106"/>
    </row>
    <row r="161" spans="1:11" ht="12" customHeight="1" thickBot="1">
      <c r="A161" s="163"/>
      <c r="B161" s="445"/>
      <c r="C161" s="116"/>
      <c r="D161" s="117"/>
      <c r="E161" s="116"/>
      <c r="F161" s="117"/>
      <c r="G161" s="116"/>
      <c r="H161" s="117"/>
      <c r="I161" s="116"/>
      <c r="J161" s="117"/>
      <c r="K161" s="164"/>
    </row>
    <row r="162" spans="1:11" ht="11.25" hidden="1">
      <c r="A162" s="133" t="s">
        <v>46</v>
      </c>
      <c r="B162" s="439" t="s">
        <v>47</v>
      </c>
      <c r="C162" s="4" t="s">
        <v>20</v>
      </c>
      <c r="D162" s="34">
        <v>2</v>
      </c>
      <c r="E162" s="4" t="s">
        <v>24</v>
      </c>
      <c r="F162" s="34" t="s">
        <v>24</v>
      </c>
      <c r="G162" s="4" t="s">
        <v>20</v>
      </c>
      <c r="H162" s="34" t="s">
        <v>21</v>
      </c>
      <c r="I162" s="4" t="s">
        <v>22</v>
      </c>
      <c r="J162" s="34">
        <v>151</v>
      </c>
      <c r="K162" s="35">
        <f>K165</f>
        <v>0</v>
      </c>
    </row>
    <row r="163" spans="1:11" ht="11.25" hidden="1">
      <c r="A163" s="132"/>
      <c r="B163" s="435"/>
      <c r="C163" s="44"/>
      <c r="D163" s="43"/>
      <c r="E163" s="44"/>
      <c r="F163" s="43"/>
      <c r="G163" s="44"/>
      <c r="H163" s="43"/>
      <c r="I163" s="44"/>
      <c r="J163" s="43"/>
      <c r="K163" s="62"/>
    </row>
    <row r="164" spans="1:11" ht="12" customHeight="1" hidden="1">
      <c r="A164" s="21"/>
      <c r="B164" s="22" t="s">
        <v>48</v>
      </c>
      <c r="C164" s="23">
        <v>304</v>
      </c>
      <c r="D164" s="23">
        <v>2</v>
      </c>
      <c r="E164" s="23" t="s">
        <v>24</v>
      </c>
      <c r="F164" s="29" t="s">
        <v>24</v>
      </c>
      <c r="G164" s="23">
        <v>999</v>
      </c>
      <c r="H164" s="23" t="s">
        <v>21</v>
      </c>
      <c r="I164" s="23" t="s">
        <v>22</v>
      </c>
      <c r="J164" s="23">
        <v>151</v>
      </c>
      <c r="K164" s="24">
        <f>K165</f>
        <v>0</v>
      </c>
    </row>
    <row r="165" spans="1:11" ht="11.25" hidden="1">
      <c r="A165" s="142"/>
      <c r="B165" s="140" t="s">
        <v>49</v>
      </c>
      <c r="C165" s="143">
        <v>304</v>
      </c>
      <c r="D165" s="144">
        <v>2</v>
      </c>
      <c r="E165" s="143" t="s">
        <v>24</v>
      </c>
      <c r="F165" s="144" t="s">
        <v>24</v>
      </c>
      <c r="G165" s="143">
        <v>999</v>
      </c>
      <c r="H165" s="144" t="s">
        <v>32</v>
      </c>
      <c r="I165" s="143" t="s">
        <v>22</v>
      </c>
      <c r="J165" s="144">
        <v>151</v>
      </c>
      <c r="K165" s="30">
        <v>0</v>
      </c>
    </row>
    <row r="166" spans="1:11" ht="11.25" hidden="1">
      <c r="A166" s="33"/>
      <c r="B166" s="141" t="s">
        <v>50</v>
      </c>
      <c r="C166" s="4"/>
      <c r="D166" s="34"/>
      <c r="E166" s="4"/>
      <c r="F166" s="34"/>
      <c r="G166" s="4"/>
      <c r="H166" s="34"/>
      <c r="I166" s="4"/>
      <c r="J166" s="34"/>
      <c r="K166" s="30"/>
    </row>
    <row r="167" spans="1:11" ht="11.25" hidden="1">
      <c r="A167" s="33"/>
      <c r="B167" s="454" t="s">
        <v>51</v>
      </c>
      <c r="C167" s="4"/>
      <c r="D167" s="34"/>
      <c r="E167" s="4"/>
      <c r="F167" s="34"/>
      <c r="G167" s="4"/>
      <c r="H167" s="34"/>
      <c r="I167" s="4"/>
      <c r="J167" s="34"/>
      <c r="K167" s="35">
        <f>K175</f>
        <v>0</v>
      </c>
    </row>
    <row r="168" spans="1:11" ht="11.25" hidden="1">
      <c r="A168" s="33"/>
      <c r="B168" s="454"/>
      <c r="C168" s="4"/>
      <c r="D168" s="34"/>
      <c r="E168" s="4"/>
      <c r="F168" s="34"/>
      <c r="G168" s="4"/>
      <c r="H168" s="34"/>
      <c r="I168" s="4"/>
      <c r="J168" s="34"/>
      <c r="K168" s="35"/>
    </row>
    <row r="169" spans="1:11" ht="12" customHeight="1" hidden="1">
      <c r="A169" s="33"/>
      <c r="B169" s="454"/>
      <c r="C169" s="4"/>
      <c r="D169" s="34"/>
      <c r="E169" s="4"/>
      <c r="F169" s="34"/>
      <c r="G169" s="4"/>
      <c r="H169" s="34"/>
      <c r="I169" s="4"/>
      <c r="J169" s="34"/>
      <c r="K169" s="35"/>
    </row>
    <row r="170" spans="1:11" ht="11.25" hidden="1">
      <c r="A170" s="33"/>
      <c r="B170" s="454"/>
      <c r="C170" s="4"/>
      <c r="D170" s="34"/>
      <c r="E170" s="4"/>
      <c r="F170" s="34"/>
      <c r="G170" s="4"/>
      <c r="H170" s="34"/>
      <c r="I170" s="4"/>
      <c r="J170" s="34"/>
      <c r="K170" s="35"/>
    </row>
    <row r="171" spans="1:11" ht="11.25" hidden="1">
      <c r="A171" s="33"/>
      <c r="B171" s="454"/>
      <c r="C171" s="4"/>
      <c r="D171" s="34"/>
      <c r="E171" s="4"/>
      <c r="F171" s="34"/>
      <c r="G171" s="4"/>
      <c r="H171" s="34"/>
      <c r="I171" s="4"/>
      <c r="J171" s="34"/>
      <c r="K171" s="35"/>
    </row>
    <row r="172" spans="1:11" ht="11.25" hidden="1">
      <c r="A172" s="33"/>
      <c r="B172" s="454"/>
      <c r="C172" s="4"/>
      <c r="D172" s="34"/>
      <c r="E172" s="4"/>
      <c r="F172" s="34"/>
      <c r="G172" s="4"/>
      <c r="H172" s="34"/>
      <c r="I172" s="4"/>
      <c r="J172" s="34"/>
      <c r="K172" s="35"/>
    </row>
    <row r="173" spans="1:11" ht="11.25" hidden="1">
      <c r="A173" s="33"/>
      <c r="B173" s="454"/>
      <c r="C173" s="4"/>
      <c r="D173" s="34"/>
      <c r="E173" s="4"/>
      <c r="F173" s="34"/>
      <c r="G173" s="4"/>
      <c r="H173" s="34"/>
      <c r="I173" s="4"/>
      <c r="J173" s="34"/>
      <c r="K173" s="35"/>
    </row>
    <row r="174" spans="1:11" ht="11.25" hidden="1">
      <c r="A174" s="27"/>
      <c r="B174" s="90" t="s">
        <v>52</v>
      </c>
      <c r="C174" s="91"/>
      <c r="D174" s="29"/>
      <c r="E174" s="38"/>
      <c r="F174" s="29"/>
      <c r="G174" s="38"/>
      <c r="H174" s="29"/>
      <c r="I174" s="38"/>
      <c r="J174" s="29"/>
      <c r="K174" s="30"/>
    </row>
    <row r="175" spans="1:11" ht="11.25" hidden="1">
      <c r="A175" s="33"/>
      <c r="B175" s="439" t="s">
        <v>53</v>
      </c>
      <c r="C175" s="92"/>
      <c r="D175" s="34"/>
      <c r="E175" s="4"/>
      <c r="F175" s="34"/>
      <c r="G175" s="4"/>
      <c r="H175" s="34"/>
      <c r="I175" s="4"/>
      <c r="J175" s="34"/>
      <c r="K175" s="35"/>
    </row>
    <row r="176" spans="1:11" ht="11.25" hidden="1">
      <c r="A176" s="42"/>
      <c r="B176" s="439"/>
      <c r="C176" s="93"/>
      <c r="D176" s="43"/>
      <c r="E176" s="44"/>
      <c r="F176" s="43"/>
      <c r="G176" s="44"/>
      <c r="H176" s="43"/>
      <c r="I176" s="44"/>
      <c r="J176" s="43"/>
      <c r="K176" s="62"/>
    </row>
    <row r="177" spans="1:11" ht="12" customHeight="1" hidden="1">
      <c r="A177" s="131"/>
      <c r="B177" s="440" t="s">
        <v>89</v>
      </c>
      <c r="C177" s="38"/>
      <c r="D177" s="29"/>
      <c r="E177" s="38"/>
      <c r="F177" s="29"/>
      <c r="G177" s="38"/>
      <c r="H177" s="29"/>
      <c r="I177" s="38"/>
      <c r="J177" s="29"/>
      <c r="K177" s="94"/>
    </row>
    <row r="178" spans="1:11" ht="11.25" hidden="1">
      <c r="A178" s="133"/>
      <c r="B178" s="440"/>
      <c r="C178" s="4"/>
      <c r="D178" s="34"/>
      <c r="E178" s="4"/>
      <c r="F178" s="34"/>
      <c r="G178" s="4"/>
      <c r="H178" s="34"/>
      <c r="I178" s="4"/>
      <c r="J178" s="34"/>
      <c r="K178" s="35"/>
    </row>
    <row r="179" spans="1:11" ht="12" customHeight="1" hidden="1">
      <c r="A179" s="133"/>
      <c r="B179" s="440"/>
      <c r="C179" s="4"/>
      <c r="D179" s="34"/>
      <c r="E179" s="4"/>
      <c r="F179" s="34"/>
      <c r="G179" s="4"/>
      <c r="H179" s="34"/>
      <c r="I179" s="4"/>
      <c r="J179" s="34"/>
      <c r="K179" s="35"/>
    </row>
    <row r="180" spans="1:11" ht="21" hidden="1">
      <c r="A180" s="133"/>
      <c r="B180" s="86" t="s">
        <v>88</v>
      </c>
      <c r="C180" s="4"/>
      <c r="D180" s="34"/>
      <c r="E180" s="4"/>
      <c r="F180" s="34"/>
      <c r="G180" s="4"/>
      <c r="H180" s="34"/>
      <c r="I180" s="4"/>
      <c r="J180" s="34"/>
      <c r="K180" s="95"/>
    </row>
    <row r="181" spans="1:11" ht="11.25" hidden="1">
      <c r="A181" s="131"/>
      <c r="B181" s="440" t="s">
        <v>87</v>
      </c>
      <c r="C181" s="38"/>
      <c r="D181" s="29"/>
      <c r="E181" s="38"/>
      <c r="F181" s="29"/>
      <c r="G181" s="38"/>
      <c r="H181" s="29"/>
      <c r="I181" s="38"/>
      <c r="J181" s="29"/>
      <c r="K181" s="94"/>
    </row>
    <row r="182" spans="1:11" ht="11.25" hidden="1">
      <c r="A182" s="133"/>
      <c r="B182" s="440"/>
      <c r="C182" s="4"/>
      <c r="D182" s="34"/>
      <c r="E182" s="4"/>
      <c r="F182" s="34"/>
      <c r="G182" s="4"/>
      <c r="H182" s="34"/>
      <c r="I182" s="4"/>
      <c r="J182" s="34"/>
      <c r="K182" s="35"/>
    </row>
    <row r="183" spans="1:11" ht="12" customHeight="1" hidden="1">
      <c r="A183" s="133"/>
      <c r="B183" s="440"/>
      <c r="C183" s="4"/>
      <c r="D183" s="34"/>
      <c r="E183" s="4"/>
      <c r="F183" s="34"/>
      <c r="G183" s="4"/>
      <c r="H183" s="34"/>
      <c r="I183" s="4"/>
      <c r="J183" s="34"/>
      <c r="K183" s="35"/>
    </row>
    <row r="184" spans="1:11" ht="11.25" hidden="1">
      <c r="A184" s="133"/>
      <c r="B184" s="440"/>
      <c r="C184" s="4"/>
      <c r="D184" s="34"/>
      <c r="E184" s="4"/>
      <c r="F184" s="34"/>
      <c r="G184" s="4"/>
      <c r="H184" s="34"/>
      <c r="I184" s="4"/>
      <c r="J184" s="34"/>
      <c r="K184" s="35"/>
    </row>
    <row r="185" spans="1:11" ht="11.25" hidden="1">
      <c r="A185" s="21" t="s">
        <v>90</v>
      </c>
      <c r="B185" s="22" t="s">
        <v>91</v>
      </c>
      <c r="C185" s="96" t="s">
        <v>20</v>
      </c>
      <c r="D185" s="23">
        <v>2</v>
      </c>
      <c r="E185" s="96" t="s">
        <v>24</v>
      </c>
      <c r="F185" s="23" t="s">
        <v>92</v>
      </c>
      <c r="G185" s="96" t="s">
        <v>20</v>
      </c>
      <c r="H185" s="23" t="s">
        <v>21</v>
      </c>
      <c r="I185" s="96" t="s">
        <v>22</v>
      </c>
      <c r="J185" s="23">
        <v>151</v>
      </c>
      <c r="K185" s="81">
        <f>K186</f>
        <v>0</v>
      </c>
    </row>
    <row r="186" spans="1:11" ht="11.25" hidden="1">
      <c r="A186" s="133"/>
      <c r="B186" s="453" t="s">
        <v>111</v>
      </c>
      <c r="C186" s="4">
        <v>304</v>
      </c>
      <c r="D186" s="29">
        <v>2</v>
      </c>
      <c r="E186" s="38" t="s">
        <v>24</v>
      </c>
      <c r="F186" s="29" t="s">
        <v>92</v>
      </c>
      <c r="G186" s="38" t="s">
        <v>112</v>
      </c>
      <c r="H186" s="29" t="s">
        <v>32</v>
      </c>
      <c r="I186" s="38" t="s">
        <v>22</v>
      </c>
      <c r="J186" s="29">
        <v>151</v>
      </c>
      <c r="K186" s="81"/>
    </row>
    <row r="187" spans="1:11" ht="11.25" hidden="1">
      <c r="A187" s="133"/>
      <c r="B187" s="453"/>
      <c r="C187" s="4"/>
      <c r="D187" s="34"/>
      <c r="E187" s="4"/>
      <c r="F187" s="34"/>
      <c r="G187" s="4"/>
      <c r="H187" s="34"/>
      <c r="I187" s="4"/>
      <c r="J187" s="34"/>
      <c r="K187" s="35"/>
    </row>
    <row r="188" spans="1:11" ht="12" customHeight="1" hidden="1">
      <c r="A188" s="133"/>
      <c r="B188" s="453"/>
      <c r="C188" s="4"/>
      <c r="D188" s="34"/>
      <c r="E188" s="4"/>
      <c r="F188" s="34"/>
      <c r="G188" s="4"/>
      <c r="H188" s="34"/>
      <c r="I188" s="4"/>
      <c r="J188" s="34"/>
      <c r="K188" s="35"/>
    </row>
    <row r="189" spans="1:11" ht="11.25" hidden="1">
      <c r="A189" s="133"/>
      <c r="B189" s="453"/>
      <c r="C189" s="4"/>
      <c r="D189" s="34"/>
      <c r="E189" s="4"/>
      <c r="F189" s="34"/>
      <c r="G189" s="4"/>
      <c r="H189" s="34"/>
      <c r="I189" s="4"/>
      <c r="J189" s="34"/>
      <c r="K189" s="35"/>
    </row>
    <row r="190" spans="1:11" ht="11.25" hidden="1">
      <c r="A190" s="131" t="s">
        <v>54</v>
      </c>
      <c r="B190" s="440" t="s">
        <v>55</v>
      </c>
      <c r="C190" s="38" t="s">
        <v>20</v>
      </c>
      <c r="D190" s="29">
        <v>3</v>
      </c>
      <c r="E190" s="38" t="s">
        <v>21</v>
      </c>
      <c r="F190" s="29" t="s">
        <v>21</v>
      </c>
      <c r="G190" s="38" t="s">
        <v>20</v>
      </c>
      <c r="H190" s="29" t="s">
        <v>21</v>
      </c>
      <c r="I190" s="38" t="s">
        <v>22</v>
      </c>
      <c r="J190" s="29" t="s">
        <v>20</v>
      </c>
      <c r="K190" s="30">
        <f>K192</f>
        <v>0</v>
      </c>
    </row>
    <row r="191" spans="1:11" ht="11.25" hidden="1">
      <c r="A191" s="133"/>
      <c r="B191" s="440"/>
      <c r="C191" s="4"/>
      <c r="D191" s="34"/>
      <c r="E191" s="4"/>
      <c r="F191" s="34"/>
      <c r="G191" s="4"/>
      <c r="H191" s="34"/>
      <c r="I191" s="4"/>
      <c r="J191" s="34"/>
      <c r="K191" s="35"/>
    </row>
    <row r="192" spans="1:11" ht="12" customHeight="1" hidden="1">
      <c r="A192" s="27" t="s">
        <v>10</v>
      </c>
      <c r="B192" s="97" t="s">
        <v>56</v>
      </c>
      <c r="C192" s="38" t="s">
        <v>20</v>
      </c>
      <c r="D192" s="29">
        <v>3</v>
      </c>
      <c r="E192" s="38" t="s">
        <v>24</v>
      </c>
      <c r="F192" s="29" t="s">
        <v>21</v>
      </c>
      <c r="G192" s="38" t="s">
        <v>20</v>
      </c>
      <c r="H192" s="29" t="s">
        <v>21</v>
      </c>
      <c r="I192" s="38" t="s">
        <v>22</v>
      </c>
      <c r="J192" s="29" t="s">
        <v>20</v>
      </c>
      <c r="K192" s="30">
        <f>K194</f>
        <v>0</v>
      </c>
    </row>
    <row r="193" spans="1:11" ht="11.25" hidden="1">
      <c r="A193" s="21" t="s">
        <v>12</v>
      </c>
      <c r="B193" s="22" t="s">
        <v>57</v>
      </c>
      <c r="C193" s="23">
        <v>304</v>
      </c>
      <c r="D193" s="23">
        <v>3</v>
      </c>
      <c r="E193" s="23" t="s">
        <v>24</v>
      </c>
      <c r="F193" s="23" t="s">
        <v>23</v>
      </c>
      <c r="G193" s="23" t="s">
        <v>20</v>
      </c>
      <c r="H193" s="23" t="s">
        <v>21</v>
      </c>
      <c r="I193" s="23" t="s">
        <v>22</v>
      </c>
      <c r="J193" s="23" t="s">
        <v>58</v>
      </c>
      <c r="K193" s="24">
        <f>K194</f>
        <v>0</v>
      </c>
    </row>
    <row r="194" spans="1:11" ht="11.25" hidden="1">
      <c r="A194" s="131"/>
      <c r="B194" s="437" t="s">
        <v>83</v>
      </c>
      <c r="C194" s="38">
        <v>304</v>
      </c>
      <c r="D194" s="29">
        <v>3</v>
      </c>
      <c r="E194" s="38" t="s">
        <v>24</v>
      </c>
      <c r="F194" s="29" t="s">
        <v>23</v>
      </c>
      <c r="G194" s="38" t="s">
        <v>59</v>
      </c>
      <c r="H194" s="29" t="s">
        <v>32</v>
      </c>
      <c r="I194" s="38" t="s">
        <v>22</v>
      </c>
      <c r="J194" s="29" t="s">
        <v>58</v>
      </c>
      <c r="K194" s="30">
        <v>0</v>
      </c>
    </row>
    <row r="195" spans="1:11" ht="11.25" hidden="1">
      <c r="A195" s="133"/>
      <c r="B195" s="437"/>
      <c r="C195" s="4"/>
      <c r="D195" s="34"/>
      <c r="E195" s="4"/>
      <c r="F195" s="34"/>
      <c r="G195" s="4"/>
      <c r="H195" s="34"/>
      <c r="I195" s="4"/>
      <c r="J195" s="34"/>
      <c r="K195" s="35"/>
    </row>
    <row r="196" spans="1:11" ht="12" customHeight="1" hidden="1">
      <c r="A196" s="132"/>
      <c r="B196" s="437"/>
      <c r="C196" s="44"/>
      <c r="D196" s="43"/>
      <c r="E196" s="44"/>
      <c r="F196" s="43"/>
      <c r="G196" s="44"/>
      <c r="H196" s="43"/>
      <c r="I196" s="44"/>
      <c r="J196" s="43"/>
      <c r="K196" s="62"/>
    </row>
    <row r="197" spans="1:11" ht="11.25" hidden="1">
      <c r="A197" s="131" t="s">
        <v>26</v>
      </c>
      <c r="B197" s="437" t="s">
        <v>171</v>
      </c>
      <c r="C197" s="38" t="s">
        <v>20</v>
      </c>
      <c r="D197" s="29">
        <v>2</v>
      </c>
      <c r="E197" s="162" t="s">
        <v>170</v>
      </c>
      <c r="F197" s="29" t="s">
        <v>21</v>
      </c>
      <c r="G197" s="38" t="s">
        <v>20</v>
      </c>
      <c r="H197" s="29" t="s">
        <v>21</v>
      </c>
      <c r="I197" s="38" t="s">
        <v>22</v>
      </c>
      <c r="J197" s="29" t="s">
        <v>20</v>
      </c>
      <c r="K197" s="53">
        <f>K200</f>
        <v>0</v>
      </c>
    </row>
    <row r="198" spans="1:11" ht="11.25" hidden="1">
      <c r="A198" s="132"/>
      <c r="B198" s="437"/>
      <c r="C198" s="44"/>
      <c r="D198" s="43"/>
      <c r="E198" s="44"/>
      <c r="F198" s="43"/>
      <c r="G198" s="44"/>
      <c r="H198" s="43"/>
      <c r="I198" s="44"/>
      <c r="J198" s="43"/>
      <c r="K198" s="125"/>
    </row>
    <row r="199" spans="1:11" ht="21" hidden="1">
      <c r="A199" s="54" t="s">
        <v>27</v>
      </c>
      <c r="B199" s="210" t="s">
        <v>172</v>
      </c>
      <c r="C199" s="23">
        <v>304</v>
      </c>
      <c r="D199" s="29">
        <v>2</v>
      </c>
      <c r="E199" s="162" t="s">
        <v>170</v>
      </c>
      <c r="F199" s="186" t="s">
        <v>37</v>
      </c>
      <c r="G199" s="23" t="s">
        <v>20</v>
      </c>
      <c r="H199" s="23">
        <v>13</v>
      </c>
      <c r="I199" s="23" t="s">
        <v>22</v>
      </c>
      <c r="J199" s="23">
        <v>180</v>
      </c>
      <c r="K199" s="41">
        <f>K200</f>
        <v>0</v>
      </c>
    </row>
    <row r="200" spans="1:11" ht="21" hidden="1">
      <c r="A200" s="131"/>
      <c r="B200" s="28" t="s">
        <v>172</v>
      </c>
      <c r="C200" s="38">
        <v>304</v>
      </c>
      <c r="D200" s="29">
        <v>2</v>
      </c>
      <c r="E200" s="162" t="s">
        <v>170</v>
      </c>
      <c r="F200" s="186" t="s">
        <v>37</v>
      </c>
      <c r="G200" s="186" t="s">
        <v>31</v>
      </c>
      <c r="H200" s="23">
        <v>13</v>
      </c>
      <c r="I200" s="23" t="s">
        <v>22</v>
      </c>
      <c r="J200" s="29">
        <v>180</v>
      </c>
      <c r="K200" s="215">
        <v>0</v>
      </c>
    </row>
    <row r="201" spans="1:11" ht="11.25" hidden="1">
      <c r="A201" s="173" t="s">
        <v>133</v>
      </c>
      <c r="B201" s="174" t="s">
        <v>91</v>
      </c>
      <c r="C201" s="38" t="s">
        <v>86</v>
      </c>
      <c r="D201" s="29">
        <v>2</v>
      </c>
      <c r="E201" s="38" t="s">
        <v>24</v>
      </c>
      <c r="F201" s="154" t="s">
        <v>92</v>
      </c>
      <c r="G201" s="38" t="s">
        <v>20</v>
      </c>
      <c r="H201" s="29" t="s">
        <v>21</v>
      </c>
      <c r="I201" s="38" t="s">
        <v>22</v>
      </c>
      <c r="J201" s="29">
        <v>151</v>
      </c>
      <c r="K201" s="169">
        <f>K203</f>
        <v>0</v>
      </c>
    </row>
    <row r="202" spans="1:11" ht="42" hidden="1">
      <c r="A202" s="168"/>
      <c r="B202" s="174" t="s">
        <v>134</v>
      </c>
      <c r="C202" s="38" t="s">
        <v>86</v>
      </c>
      <c r="D202" s="29">
        <v>2</v>
      </c>
      <c r="E202" s="38" t="s">
        <v>24</v>
      </c>
      <c r="F202" s="154" t="s">
        <v>92</v>
      </c>
      <c r="G202" s="162" t="s">
        <v>112</v>
      </c>
      <c r="H202" s="29" t="s">
        <v>21</v>
      </c>
      <c r="I202" s="38" t="s">
        <v>22</v>
      </c>
      <c r="J202" s="29">
        <v>151</v>
      </c>
      <c r="K202" s="169">
        <f>K203</f>
        <v>0</v>
      </c>
    </row>
    <row r="203" spans="1:11" ht="31.5" hidden="1">
      <c r="A203" s="168"/>
      <c r="B203" s="174" t="s">
        <v>135</v>
      </c>
      <c r="C203" s="38" t="s">
        <v>86</v>
      </c>
      <c r="D203" s="29">
        <v>2</v>
      </c>
      <c r="E203" s="38" t="s">
        <v>24</v>
      </c>
      <c r="F203" s="154" t="s">
        <v>92</v>
      </c>
      <c r="G203" s="162" t="s">
        <v>112</v>
      </c>
      <c r="H203" s="29" t="s">
        <v>32</v>
      </c>
      <c r="I203" s="38" t="s">
        <v>22</v>
      </c>
      <c r="J203" s="29">
        <v>151</v>
      </c>
      <c r="K203" s="169">
        <v>0</v>
      </c>
    </row>
    <row r="204" spans="1:11" ht="42" hidden="1">
      <c r="A204" s="146" t="s">
        <v>26</v>
      </c>
      <c r="B204" s="148" t="s">
        <v>131</v>
      </c>
      <c r="C204" s="153" t="s">
        <v>20</v>
      </c>
      <c r="D204" s="144">
        <v>2</v>
      </c>
      <c r="E204" s="143">
        <v>19</v>
      </c>
      <c r="F204" s="144" t="s">
        <v>21</v>
      </c>
      <c r="G204" s="143" t="s">
        <v>20</v>
      </c>
      <c r="H204" s="144" t="s">
        <v>21</v>
      </c>
      <c r="I204" s="143" t="s">
        <v>22</v>
      </c>
      <c r="J204" s="144" t="s">
        <v>20</v>
      </c>
      <c r="K204" s="156">
        <f>K205</f>
        <v>0</v>
      </c>
    </row>
    <row r="205" spans="1:11" ht="31.5" hidden="1" thickBot="1">
      <c r="A205" s="147" t="s">
        <v>27</v>
      </c>
      <c r="B205" s="145" t="s">
        <v>132</v>
      </c>
      <c r="C205" s="149">
        <v>304</v>
      </c>
      <c r="D205" s="151">
        <v>2</v>
      </c>
      <c r="E205" s="151">
        <v>19</v>
      </c>
      <c r="F205" s="154" t="s">
        <v>37</v>
      </c>
      <c r="G205" s="143" t="s">
        <v>20</v>
      </c>
      <c r="H205" s="144">
        <v>10</v>
      </c>
      <c r="I205" s="155" t="s">
        <v>22</v>
      </c>
      <c r="J205" s="80">
        <v>151</v>
      </c>
      <c r="K205" s="156"/>
    </row>
    <row r="206" spans="1:29" ht="12" thickBot="1">
      <c r="A206" s="120"/>
      <c r="B206" s="121" t="s">
        <v>70</v>
      </c>
      <c r="C206" s="150"/>
      <c r="D206" s="152"/>
      <c r="E206" s="152"/>
      <c r="F206" s="152"/>
      <c r="G206" s="152"/>
      <c r="H206" s="152"/>
      <c r="I206" s="152"/>
      <c r="J206" s="122"/>
      <c r="K206" s="214">
        <f>K13+K41+K84+K113</f>
        <v>9401.2</v>
      </c>
      <c r="O206" s="197">
        <f>O13+O58+O76+O84+O121+O123+O150+O159</f>
        <v>2530.7</v>
      </c>
      <c r="S206" s="197">
        <f>S13+S58+S76+S84+S121+S123+S150+S159</f>
        <v>2369.9</v>
      </c>
      <c r="W206" s="197">
        <f>W13+W58+W76+W84+W121+W123+W150+W159</f>
        <v>2315.7</v>
      </c>
      <c r="AA206" s="197">
        <f>AA13+AA58+AA76+AA84+AA121+AA123+AA150+AA159</f>
        <v>2184.9</v>
      </c>
      <c r="AB206" s="197">
        <f>AB13+AB58+AB76+AB84+AB121+AB123+AB150+AB159</f>
        <v>9401.2</v>
      </c>
      <c r="AC206" s="250">
        <f>O206+S206+W206+AA206</f>
        <v>9401.2</v>
      </c>
    </row>
    <row r="207" spans="1:11" ht="31.5" hidden="1" thickBot="1">
      <c r="A207" s="147" t="s">
        <v>27</v>
      </c>
      <c r="B207" s="145" t="s">
        <v>132</v>
      </c>
      <c r="C207" s="149">
        <v>304</v>
      </c>
      <c r="D207" s="151">
        <v>2</v>
      </c>
      <c r="E207" s="151">
        <v>19</v>
      </c>
      <c r="F207" s="154" t="s">
        <v>37</v>
      </c>
      <c r="G207" s="143" t="s">
        <v>20</v>
      </c>
      <c r="H207" s="144">
        <v>10</v>
      </c>
      <c r="I207" s="155" t="s">
        <v>22</v>
      </c>
      <c r="J207" s="80">
        <v>151</v>
      </c>
      <c r="K207" s="129"/>
    </row>
    <row r="208" spans="1:11" ht="12" hidden="1" thickBot="1">
      <c r="A208" s="120"/>
      <c r="B208" s="121" t="s">
        <v>70</v>
      </c>
      <c r="C208" s="150"/>
      <c r="D208" s="152"/>
      <c r="E208" s="152"/>
      <c r="F208" s="152"/>
      <c r="G208" s="152"/>
      <c r="H208" s="152"/>
      <c r="I208" s="152"/>
      <c r="J208" s="122"/>
      <c r="K208" s="213">
        <f>K13+K115+K192</f>
        <v>5661</v>
      </c>
    </row>
  </sheetData>
  <sheetProtection/>
  <mergeCells count="41">
    <mergeCell ref="B140:B142"/>
    <mergeCell ref="A7:AA7"/>
    <mergeCell ref="A8:AA8"/>
    <mergeCell ref="A10:A11"/>
    <mergeCell ref="C10:J10"/>
    <mergeCell ref="K10:K11"/>
    <mergeCell ref="B144:B147"/>
    <mergeCell ref="B114:B116"/>
    <mergeCell ref="B27:B29"/>
    <mergeCell ref="B41:B44"/>
    <mergeCell ref="B45:B50"/>
    <mergeCell ref="B190:B191"/>
    <mergeCell ref="B194:B196"/>
    <mergeCell ref="B167:B173"/>
    <mergeCell ref="B117:B118"/>
    <mergeCell ref="B85:B87"/>
    <mergeCell ref="B91:B98"/>
    <mergeCell ref="B148:B149"/>
    <mergeCell ref="B150:B152"/>
    <mergeCell ref="B153:B155"/>
    <mergeCell ref="B119:B120"/>
    <mergeCell ref="B159:B161"/>
    <mergeCell ref="B162:B163"/>
    <mergeCell ref="B51:B56"/>
    <mergeCell ref="B58:B63"/>
    <mergeCell ref="B181:B184"/>
    <mergeCell ref="B186:B189"/>
    <mergeCell ref="B121:B122"/>
    <mergeCell ref="B123:B124"/>
    <mergeCell ref="B130:B136"/>
    <mergeCell ref="B138:B139"/>
    <mergeCell ref="B100:B103"/>
    <mergeCell ref="B104:B108"/>
    <mergeCell ref="B197:B198"/>
    <mergeCell ref="L10:AA10"/>
    <mergeCell ref="B175:B176"/>
    <mergeCell ref="B177:B179"/>
    <mergeCell ref="B65:B74"/>
    <mergeCell ref="B76:B81"/>
    <mergeCell ref="B10:B11"/>
    <mergeCell ref="B156:B158"/>
  </mergeCells>
  <printOptions/>
  <pageMargins left="0.31496062992125984" right="0.11811023622047245" top="0" bottom="0" header="0.31496062992125984" footer="0.31496062992125984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2020-03-02T08:25:18Z</cp:lastPrinted>
  <dcterms:created xsi:type="dcterms:W3CDTF">1996-10-08T23:32:33Z</dcterms:created>
  <dcterms:modified xsi:type="dcterms:W3CDTF">2020-03-02T08:25:39Z</dcterms:modified>
  <cp:category/>
  <cp:version/>
  <cp:contentType/>
  <cp:contentStatus/>
</cp:coreProperties>
</file>